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kuisoner" sheetId="1" r:id="rId1"/>
    <sheet name="TabelRPP" sheetId="2" r:id="rId2"/>
    <sheet name="TabelInovasi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<sst xmlns="http://schemas.openxmlformats.org/spreadsheetml/2006/main" count="144" uniqueCount="103">
  <si>
    <t xml:space="preserve">KOMPONEN  </t>
  </si>
  <si>
    <t>STANDAR</t>
  </si>
  <si>
    <t>DAFTAR PERTANYAAN</t>
  </si>
  <si>
    <t>NILAI</t>
  </si>
  <si>
    <t xml:space="preserve"> I. PERENCANAAN GERAKAN 
     PBLHS</t>
  </si>
  <si>
    <t xml:space="preserve">I.1.  Rencana Gerakan PBLHS disusun 
         berdasarkan Laporan EDS dan             
         hasil IPMLH </t>
  </si>
  <si>
    <t>I.1 Rencana Aksi LH sesuai dengan</t>
  </si>
  <si>
    <t>I.2 Pihak yang terlibat dalam penyusunan dokumen Rencana Aksi LH :</t>
  </si>
  <si>
    <t>I.3. Rencana Gerakan PBLHS 
       terintegrasi dalam dokumen 1 
       KTSP.</t>
  </si>
  <si>
    <t>I.3. Upaya PPLH  dimuat di :</t>
  </si>
  <si>
    <t>Bukti disimpan di Folder_dok_1_KTSP</t>
  </si>
  <si>
    <r>
      <t>I.4.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Bookman Old Style"/>
        <family val="1"/>
      </rPr>
      <t>Rencana Gerakan SPBLH 
    terintegrasi dalam RPP.</t>
    </r>
  </si>
  <si>
    <t>I.4.a. Aspek Penerapan PRLH yang diintegrasikan dalam RPP:</t>
  </si>
  <si>
    <t>I.4.b. Jumlah RPP yang mengintegrasikan aspek Penerapan PRLH.</t>
  </si>
  <si>
    <t>Jumlah RPP yang mengintegrasikan aspek Penerapan PRLH: Isi hanya angka di samping</t>
  </si>
  <si>
    <t>Pilih Tingkat Sekolah disamping</t>
  </si>
  <si>
    <t>Buat Tabel RPP yang mengintegrasikan Aspek PRLH</t>
  </si>
  <si>
    <t>Bukti disimpan di Folder RPP</t>
  </si>
  <si>
    <t>II. Pelaksanaan Gerakan 
    SPBLH.</t>
  </si>
  <si>
    <t>II. 1. Pembelajaran pada mata 
        pelajaran, ekstrakurikuler dan 
        pembiasaan diri yang 
        mengintegrasikan 
       Penerapan PRLH di sekolah:</t>
  </si>
  <si>
    <t>II.1.a. Kebersihan, fungsi sanitasi, dan 
          drainase.</t>
  </si>
  <si>
    <t>Bukti disimpan di FOLDER Kebersihan_Sanitasi_Drainase</t>
  </si>
  <si>
    <t>II.1.a.2.  Upaya pemeliharaan kebersihan, fungsi sanitasi dan drainase sekolah berupa:</t>
  </si>
  <si>
    <t>II.1.a.3 Terpeliharanya kebersihan, fungsi sanitasi dan drainase sekolah</t>
  </si>
  <si>
    <t xml:space="preserve">KOMPONEN </t>
  </si>
  <si>
    <t>II. PELAKSANAAN GERAKAN SPBLH.</t>
  </si>
  <si>
    <t>1. Pembelajaran pada mata   
   pelajaran, ekstrakurikuler dan 
   pembiasaan diri yang 
   mengintegrasikan 
   Penerapan PRLH disekolah:</t>
  </si>
  <si>
    <t>II.1.b.1 Upaya pengurangan timbulan sampah dan penggunaan ulang barang/sampah (Reduce dan Reuse):</t>
  </si>
  <si>
    <t>b. Pengelolan Sampah</t>
  </si>
  <si>
    <t>Bukti disimpan di FOLDER Pengelolaan_Sampah</t>
  </si>
  <si>
    <t>II.1.b.2  Upaya daur ulang sampah</t>
  </si>
  <si>
    <t>II.1.b.3 Pihak Yang terlibat dalam pemindahan sampah dari sumber ke tempat pengelolaan sampah di sekolah (bank sampah, tempat pengomposan, dll.):</t>
  </si>
  <si>
    <t>II.1.b.4.  Jumlah Timbulan Sampah</t>
  </si>
  <si>
    <r>
      <t>b. Pengelolan Sampah
***</t>
    </r>
    <r>
      <rPr>
        <i/>
        <sz val="11"/>
        <color indexed="8"/>
        <rFont val="Calibri"/>
        <family val="2"/>
      </rPr>
      <t xml:space="preserve">Volume sampah sesudah melaksanakan program Adiwiyata yaitu Volume sampah  1(satu) Tahun Ajaran Sebelum Pengusulan.***
</t>
    </r>
  </si>
  <si>
    <t>c. Penanaman dan 
    pemeliharaan pohon /   
    tanaman</t>
  </si>
  <si>
    <t>II.1.c.1 Kegiatan penghijauan yang dilakukan:</t>
  </si>
  <si>
    <t>II.1.c.2. Warga sekolah yang berpartisipasi dalam kegiatan penanaman, pemeliharaan dan pembibitan pohon/tanaman:</t>
  </si>
  <si>
    <t>Bukti disimpan di FOLDER Pemeliharaan Pohon_Tanaman</t>
  </si>
  <si>
    <t>II.1.c.3. Jumlah pohon/tanaman yang ditanam dan dipelihara.</t>
  </si>
  <si>
    <t>Jumlah pohon/tanaman yang ditanam dan dipelihara (pohon/tanaman), isi kotak disamping (hanya angka)</t>
  </si>
  <si>
    <t>Jumlah warga sekolah (Kepala Sekolah, peserta didik, tenaga pendidik, tenaga kependidikan, Petugas kebersihan, petugas keamanan dan petugas kantin)  di isi kotak disamping (Hanya angka):</t>
  </si>
  <si>
    <t>d. Konservasi Air</t>
  </si>
  <si>
    <t>Bukti disimpan di FOLDER Konservasi_Air</t>
  </si>
  <si>
    <t xml:space="preserve"> e. Konservasi Energi.</t>
  </si>
  <si>
    <t>II.1.e. Upaya Konservasi Energi yang dilakukan</t>
  </si>
  <si>
    <t>Bukti disimpan di FOLDER Konservasi_Energi</t>
  </si>
  <si>
    <t xml:space="preserve">f. Inovasi terkait Penerapan 
    PRLH lainnya berdasarkan 
    hasil IPMLH. </t>
  </si>
  <si>
    <r>
      <t xml:space="preserve">II.1.f. Jumlah Karya inovatif pendidik dan peserta didik
          terkait penerapan PRLH: (Isi Kotak disamping 
         </t>
    </r>
    <r>
      <rPr>
        <b/>
        <sz val="14"/>
        <color indexed="8"/>
        <rFont val="Calibri"/>
        <family val="2"/>
      </rPr>
      <t>Hanya Diisi angka)</t>
    </r>
    <r>
      <rPr>
        <sz val="11"/>
        <color theme="1"/>
        <rFont val="Calibri"/>
        <family val="2"/>
      </rPr>
      <t xml:space="preserve"> dan Klik Tombol dibawah    
         untuk mengisi Tabel Inovasi</t>
    </r>
  </si>
  <si>
    <t>Bukti disimpan di FOLDER Inovasi</t>
  </si>
  <si>
    <t>KOMPONEN</t>
  </si>
  <si>
    <t>2. Penerapan PRLH untuk masyarakat 
   sekitar Sekolah dan/atau didaerah.</t>
  </si>
  <si>
    <t>II.2.1. Aksi Penerapan PRLH untuk masyarakat sekitar Sekolah:</t>
  </si>
  <si>
    <t>II.2.2.a.  Kondisi kebersihan dan drainase di lingkungan sekitar Sekolah</t>
  </si>
  <si>
    <t>II.2.2.a.  Kondisi kebersihan di lingkungan sekitar Sekolah</t>
  </si>
  <si>
    <t>II.2.2.b. Kondisi drainase di lingkungan sekitar  
             sekolah</t>
  </si>
  <si>
    <t>II.2.3.a. Pemilahan dan Pengolahan sampah di lingkungan  sekitar sekolah</t>
  </si>
  <si>
    <t>II.2.3.a. Pemilahan sampah di lingkungan  
               sekitar Sekolah</t>
  </si>
  <si>
    <t xml:space="preserve">II. 2.3.b. Pengelolaan sampah di lingkungan 
                sekitar sekolah </t>
  </si>
  <si>
    <t>3. Membentuk jejaring kerja 
     dan komunikasi.</t>
  </si>
  <si>
    <t>II.3.1.Jejaring kerja dan komunikasi (antar warga Sekolah, antar  Sekolah  dan dengan instansi/pihak terkait:</t>
  </si>
  <si>
    <t>Bukti disimpan di FOLDER Jejaring_Kerja</t>
  </si>
  <si>
    <t>II. Pelaksanaan Gerakan SPBLH.</t>
  </si>
  <si>
    <t>4. Kampanye dan publikasi Gerakan SPBLH.</t>
  </si>
  <si>
    <t>II.4.1. Kegiatan kampanye dan publikasi Gerakan:</t>
  </si>
  <si>
    <t>Bukti disimpan di FOLDER Kampanye_Publikasi</t>
  </si>
  <si>
    <t>II.4.2. Media publikasi Gerakan :</t>
  </si>
  <si>
    <t>5. Membentuk dan memberdayakan 
     Kader Adiwiyata.</t>
  </si>
  <si>
    <t>II.5.1 Jumlah Kader Adiwiyata</t>
  </si>
  <si>
    <t>Jumlah Kader Adiwiyata (Isi kotak disamping)</t>
  </si>
  <si>
    <t>Jumlah Keseluruhan Peserta Didik (Isi Kotak Disamping)</t>
  </si>
  <si>
    <t>Bukti disimpan di FOLDER Kader_Adiwiyata</t>
  </si>
  <si>
    <t>II.5.2 Kegiatan pemberdayaan Kader Adiwiyata</t>
  </si>
  <si>
    <t>III. Pemantauan &amp; Evaluasi Gerakan SPBLH.</t>
  </si>
  <si>
    <t>1. Melaksanakan Pemantauan dan Evaluasi Pelaksanaan Gerakan PBLHS</t>
  </si>
  <si>
    <t xml:space="preserve">III.1.1 Pelaksanaan pemantauan dan evaluasi:(Tidak dinilai) </t>
  </si>
  <si>
    <t>III.1.2. Rencana Kegiatan Gerakan PBLHS yang terlaksana (Tidak dinilai)</t>
  </si>
  <si>
    <t>2. Pemantauan dan Evaluasi melibatkan, Kepala Sekolah, dewan pendidik, komite sekolah, peserta didik dan masyarakat</t>
  </si>
  <si>
    <t>III.2.1 Unsur yang terlibat dalam pemantauan dan evaluasi:</t>
  </si>
  <si>
    <t xml:space="preserve">II.1.a.1  Unsur warga sekolah yang berpartisipasi dalam kegiatan kebersihan, fungsi sanitasi dan drainase sekolah </t>
  </si>
  <si>
    <t>Bukti di simpan di FOLDER Laporan_EDS dan FOLDER Rencana_Aksi_LH_Hasil_Kajian_LH</t>
  </si>
  <si>
    <t>Bukti disimpan di FOLDER Rencana_Aksi_LH_Hasil_Kajian_LH</t>
  </si>
  <si>
    <t>Bukti disimpan di FOLDER Penerapan_PRLH_di_Masyarakat</t>
  </si>
  <si>
    <r>
      <t xml:space="preserve">b.4.1 Jumlah timbulan sampah sebelum melaksanakan Gerakan PBLHS : </t>
    </r>
    <r>
      <rPr>
        <b/>
        <sz val="11"/>
        <color indexed="8"/>
        <rFont val="Calibri"/>
        <family val="2"/>
      </rPr>
      <t>(..Kg/tahun)</t>
    </r>
    <r>
      <rPr>
        <sz val="11"/>
        <color theme="1"/>
        <rFont val="Calibri"/>
        <family val="2"/>
      </rPr>
      <t>.</t>
    </r>
    <r>
      <rPr>
        <b/>
        <sz val="11"/>
        <color indexed="8"/>
        <rFont val="Calibri"/>
        <family val="2"/>
      </rPr>
      <t>ISI HANYA ANGKA</t>
    </r>
    <r>
      <rPr>
        <sz val="11"/>
        <color theme="1"/>
        <rFont val="Calibri"/>
        <family val="2"/>
      </rPr>
      <t xml:space="preserve"> dikotak samping</t>
    </r>
  </si>
  <si>
    <r>
      <t>b.4.2 Jumlah timbulan sampah Setelah melaksanakan Gerakan PBLHS :</t>
    </r>
    <r>
      <rPr>
        <b/>
        <sz val="11"/>
        <color indexed="8"/>
        <rFont val="Calibri"/>
        <family val="2"/>
      </rPr>
      <t xml:space="preserve"> (..Kg/tahun).</t>
    </r>
    <r>
      <rPr>
        <sz val="11"/>
        <color theme="1"/>
        <rFont val="Calibri"/>
        <family val="2"/>
      </rPr>
      <t>.</t>
    </r>
    <r>
      <rPr>
        <b/>
        <sz val="11"/>
        <color indexed="8"/>
        <rFont val="Calibri"/>
        <family val="2"/>
      </rPr>
      <t xml:space="preserve">ISI HANYA ANGKA </t>
    </r>
    <r>
      <rPr>
        <sz val="11"/>
        <color theme="1"/>
        <rFont val="Calibri"/>
        <family val="2"/>
      </rPr>
      <t>dikotak samping</t>
    </r>
  </si>
  <si>
    <t>Klik Tombol disamping untuk mengisi Daftar Inovasi</t>
  </si>
  <si>
    <t xml:space="preserve">No </t>
  </si>
  <si>
    <t>Judul Inovasi</t>
  </si>
  <si>
    <t>NO.</t>
  </si>
  <si>
    <t>RPP Kelas</t>
  </si>
  <si>
    <t>Mapel</t>
  </si>
  <si>
    <t>TABEL RPP</t>
  </si>
  <si>
    <t>Aspek PRLH yang diintegrasikan 
(Pilih dari pilihan yang ada)</t>
  </si>
  <si>
    <t>Kebersihan, Fungsi sanitasi dan Drainase</t>
  </si>
  <si>
    <t>Pengelolaan Sampah</t>
  </si>
  <si>
    <t>Penanaman dan Pemeliharaan Pohon/Tanaman</t>
  </si>
  <si>
    <t>Koservasi Air</t>
  </si>
  <si>
    <t>Konservasi Energi</t>
  </si>
  <si>
    <t>Inovasi terkait penerapan PRLH lainnya  berdasarkan hasil IPMLH/Kajian LH</t>
  </si>
  <si>
    <t>Aspek PRLH yang terkait dengan Inovasi tersebut (PILIH pilihan dari list disetiap cell)</t>
  </si>
  <si>
    <t>TABEL INOVASI</t>
  </si>
  <si>
    <t>Nama Inovatornya (Peserta Didik/Tenaga Pendidik)</t>
  </si>
  <si>
    <t>I.2. Penyusunan Rencana 
      Gerakan PBLHS melibatkan 
      kepala sekolah, dewan pendidik, 
      komite sekolah, peserta didik, 
      dan masyarakat.</t>
  </si>
  <si>
    <t>KUESIONER EVALUASI MANDIRI CALON SEKOLAH ADIWIYATA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</si>
</sst>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1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48"/>
      <color indexed="8"/>
      <name val="Calibri"/>
      <family val="2"/>
    </font>
    <font>
      <sz val="18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Bookman Old Style"/>
      <family val="1"/>
    </font>
    <font>
      <sz val="18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48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/>
    </xf>
    <xf numFmtId="0" fontId="0" fillId="0" borderId="15" xfId="0" applyBorder="1" applyAlignment="1">
      <alignment/>
    </xf>
    <xf numFmtId="0" fontId="51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13" xfId="0" applyBorder="1" applyAlignment="1">
      <alignment/>
    </xf>
    <xf numFmtId="0" fontId="51" fillId="0" borderId="0" xfId="0" applyFont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51" fillId="0" borderId="13" xfId="0" applyFont="1" applyBorder="1" applyAlignment="1">
      <alignment horizontal="left" vertical="top" wrapText="1"/>
    </xf>
    <xf numFmtId="0" fontId="48" fillId="0" borderId="18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wrapText="1"/>
    </xf>
    <xf numFmtId="0" fontId="51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51" fillId="0" borderId="0" xfId="0" applyFont="1" applyAlignment="1">
      <alignment horizontal="left" vertical="top"/>
    </xf>
    <xf numFmtId="0" fontId="53" fillId="0" borderId="12" xfId="0" applyFont="1" applyBorder="1" applyAlignment="1">
      <alignment wrapText="1"/>
    </xf>
    <xf numFmtId="0" fontId="48" fillId="0" borderId="17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7" xfId="0" applyFont="1" applyBorder="1" applyAlignment="1">
      <alignment wrapText="1"/>
    </xf>
    <xf numFmtId="0" fontId="48" fillId="0" borderId="20" xfId="0" applyFont="1" applyBorder="1" applyAlignment="1">
      <alignment vertical="top" wrapText="1"/>
    </xf>
    <xf numFmtId="0" fontId="0" fillId="0" borderId="20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4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5" fillId="0" borderId="0" xfId="0" applyFont="1" applyAlignment="1">
      <alignment horizontal="left" vertical="top" wrapText="1"/>
    </xf>
    <xf numFmtId="1" fontId="0" fillId="0" borderId="21" xfId="0" applyNumberFormat="1" applyBorder="1" applyAlignment="1" applyProtection="1">
      <alignment/>
      <protection locked="0"/>
    </xf>
    <xf numFmtId="11" fontId="0" fillId="0" borderId="22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Border="1" applyAlignment="1" applyProtection="1">
      <alignment wrapText="1"/>
      <protection locked="0"/>
    </xf>
    <xf numFmtId="0" fontId="48" fillId="0" borderId="21" xfId="0" applyFont="1" applyBorder="1" applyAlignment="1" applyProtection="1">
      <alignment horizontal="left" vertical="top"/>
      <protection locked="0"/>
    </xf>
    <xf numFmtId="0" fontId="48" fillId="0" borderId="21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0" fontId="48" fillId="0" borderId="24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left"/>
      <protection locked="0"/>
    </xf>
    <xf numFmtId="0" fontId="48" fillId="0" borderId="24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0" fontId="51" fillId="0" borderId="16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48" fillId="0" borderId="16" xfId="0" applyFont="1" applyBorder="1" applyAlignment="1" applyProtection="1">
      <alignment horizontal="center" wrapText="1"/>
      <protection locked="0"/>
    </xf>
    <xf numFmtId="0" fontId="48" fillId="0" borderId="10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vertical="center"/>
      <protection locked="0"/>
    </xf>
    <xf numFmtId="0" fontId="48" fillId="0" borderId="16" xfId="0" applyFont="1" applyBorder="1" applyAlignment="1" applyProtection="1">
      <alignment vertical="top" wrapText="1"/>
      <protection locked="0"/>
    </xf>
    <xf numFmtId="0" fontId="48" fillId="0" borderId="12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/>
      <protection locked="0"/>
    </xf>
    <xf numFmtId="0" fontId="48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top" wrapText="1"/>
    </xf>
    <xf numFmtId="0" fontId="48" fillId="0" borderId="0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1" fontId="0" fillId="0" borderId="0" xfId="0" applyNumberFormat="1" applyBorder="1" applyAlignment="1" applyProtection="1">
      <alignment/>
      <protection locked="0"/>
    </xf>
    <xf numFmtId="0" fontId="51" fillId="0" borderId="0" xfId="0" applyFont="1" applyBorder="1" applyAlignment="1" applyProtection="1">
      <alignment wrapText="1"/>
      <protection locked="0"/>
    </xf>
    <xf numFmtId="0" fontId="48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left" wrapText="1"/>
    </xf>
    <xf numFmtId="0" fontId="5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vertical="top" wrapText="1"/>
    </xf>
    <xf numFmtId="0" fontId="0" fillId="0" borderId="0" xfId="0" applyBorder="1" applyAlignment="1" applyProtection="1">
      <alignment vertical="center"/>
      <protection locked="0"/>
    </xf>
    <xf numFmtId="11" fontId="0" fillId="0" borderId="0" xfId="0" applyNumberFormat="1" applyBorder="1" applyAlignment="1" applyProtection="1">
      <alignment/>
      <protection locked="0"/>
    </xf>
    <xf numFmtId="0" fontId="56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48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>
      <alignment wrapText="1"/>
    </xf>
    <xf numFmtId="0" fontId="58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NumberFormat="1" applyAlignment="1" applyProtection="1">
      <alignment/>
      <protection hidden="1" locked="0"/>
    </xf>
    <xf numFmtId="0" fontId="48" fillId="0" borderId="0" xfId="0" applyNumberFormat="1" applyFont="1" applyAlignment="1" applyProtection="1">
      <alignment/>
      <protection hidden="1" locked="0"/>
    </xf>
    <xf numFmtId="0" fontId="0" fillId="0" borderId="0" xfId="0" applyNumberFormat="1" applyAlignment="1" applyProtection="1">
      <alignment vertical="top" wrapText="1"/>
      <protection hidden="1" locked="0"/>
    </xf>
    <xf numFmtId="0" fontId="48" fillId="0" borderId="0" xfId="0" applyNumberFormat="1" applyFont="1" applyAlignment="1" applyProtection="1">
      <alignment vertical="top" wrapText="1"/>
      <protection hidden="1" locked="0"/>
    </xf>
    <xf numFmtId="0" fontId="0" fillId="0" borderId="0" xfId="0" applyNumberFormat="1" applyAlignment="1" applyProtection="1">
      <alignment vertical="top"/>
      <protection hidden="1" locked="0"/>
    </xf>
    <xf numFmtId="0" fontId="59" fillId="0" borderId="0" xfId="0" applyNumberFormat="1" applyFont="1" applyAlignment="1" applyProtection="1">
      <alignment/>
      <protection hidden="1" locked="0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wrapText="1"/>
    </xf>
    <xf numFmtId="0" fontId="56" fillId="0" borderId="26" xfId="0" applyFont="1" applyBorder="1" applyAlignment="1">
      <alignment horizontal="left" wrapText="1"/>
    </xf>
    <xf numFmtId="0" fontId="56" fillId="0" borderId="31" xfId="0" applyFont="1" applyBorder="1" applyAlignment="1">
      <alignment horizontal="left" vertical="top" wrapText="1"/>
    </xf>
    <xf numFmtId="0" fontId="56" fillId="0" borderId="32" xfId="0" applyFont="1" applyBorder="1" applyAlignment="1">
      <alignment horizontal="left" vertical="top" wrapText="1"/>
    </xf>
    <xf numFmtId="0" fontId="56" fillId="0" borderId="33" xfId="0" applyFont="1" applyBorder="1" applyAlignment="1">
      <alignment horizontal="left" wrapText="1"/>
    </xf>
    <xf numFmtId="0" fontId="56" fillId="0" borderId="13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6" fillId="0" borderId="29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48" fillId="0" borderId="19" xfId="0" applyFont="1" applyBorder="1" applyAlignment="1">
      <alignment horizontal="left" vertical="top" wrapText="1"/>
    </xf>
    <xf numFmtId="0" fontId="48" fillId="0" borderId="33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34" xfId="0" applyFont="1" applyBorder="1" applyAlignment="1">
      <alignment horizontal="left" wrapText="1"/>
    </xf>
    <xf numFmtId="0" fontId="48" fillId="0" borderId="35" xfId="0" applyFont="1" applyBorder="1" applyAlignment="1">
      <alignment horizontal="left" wrapText="1"/>
    </xf>
    <xf numFmtId="0" fontId="56" fillId="0" borderId="34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left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top"/>
    </xf>
    <xf numFmtId="0" fontId="53" fillId="0" borderId="26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48" fillId="0" borderId="13" xfId="0" applyFont="1" applyBorder="1" applyAlignment="1" applyProtection="1">
      <alignment horizontal="left" vertical="top" wrapText="1"/>
      <protection locked="0"/>
    </xf>
    <xf numFmtId="0" fontId="48" fillId="0" borderId="39" xfId="0" applyFont="1" applyBorder="1" applyAlignment="1" applyProtection="1">
      <alignment horizontal="left" vertical="top" wrapText="1"/>
      <protection locked="0"/>
    </xf>
    <xf numFmtId="0" fontId="48" fillId="0" borderId="40" xfId="0" applyFont="1" applyBorder="1" applyAlignment="1">
      <alignment horizontal="left" vertical="top" wrapText="1"/>
    </xf>
    <xf numFmtId="0" fontId="48" fillId="0" borderId="32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 vertical="top"/>
    </xf>
    <xf numFmtId="0" fontId="59" fillId="0" borderId="0" xfId="0" applyNumberFormat="1" applyFont="1" applyAlignment="1" applyProtection="1">
      <alignment horizontal="center"/>
      <protection hidden="1" locked="0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5" xfId="0" applyFont="1" applyBorder="1" applyAlignment="1">
      <alignment horizontal="left" vertical="top"/>
    </xf>
    <xf numFmtId="0" fontId="56" fillId="0" borderId="31" xfId="0" applyFont="1" applyBorder="1" applyAlignment="1">
      <alignment horizontal="left" wrapText="1"/>
    </xf>
    <xf numFmtId="0" fontId="56" fillId="0" borderId="32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0" fontId="58" fillId="0" borderId="19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58" fillId="0" borderId="27" xfId="0" applyFont="1" applyBorder="1" applyAlignment="1">
      <alignment horizontal="left" vertical="top" wrapText="1"/>
    </xf>
    <xf numFmtId="0" fontId="58" fillId="0" borderId="29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48" fillId="0" borderId="15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wrapText="1"/>
    </xf>
    <xf numFmtId="0" fontId="53" fillId="0" borderId="18" xfId="0" applyFont="1" applyBorder="1" applyAlignment="1">
      <alignment horizontal="left" vertical="top"/>
    </xf>
    <xf numFmtId="0" fontId="59" fillId="0" borderId="0" xfId="0" applyNumberFormat="1" applyFont="1" applyAlignment="1" applyProtection="1">
      <alignment horizontal="center" vertical="top"/>
      <protection hidden="1" locked="0"/>
    </xf>
    <xf numFmtId="0" fontId="48" fillId="0" borderId="11" xfId="0" applyFont="1" applyBorder="1" applyAlignment="1">
      <alignment horizontal="left" vertical="top"/>
    </xf>
    <xf numFmtId="0" fontId="27" fillId="0" borderId="29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57" fillId="0" borderId="19" xfId="0" applyFont="1" applyBorder="1" applyAlignment="1">
      <alignment horizontal="left" wrapText="1"/>
    </xf>
    <xf numFmtId="0" fontId="57" fillId="0" borderId="26" xfId="0" applyFont="1" applyBorder="1" applyAlignment="1">
      <alignment horizontal="left" wrapText="1"/>
    </xf>
    <xf numFmtId="0" fontId="56" fillId="0" borderId="13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2" xfId="0" applyFont="1" applyBorder="1" applyAlignment="1">
      <alignment horizontal="left" vertical="top"/>
    </xf>
    <xf numFmtId="0" fontId="54" fillId="0" borderId="0" xfId="0" applyFont="1" applyAlignment="1">
      <alignment horizontal="left"/>
    </xf>
    <xf numFmtId="0" fontId="53" fillId="0" borderId="12" xfId="0" applyFont="1" applyBorder="1" applyAlignment="1" applyProtection="1">
      <alignment horizontal="center" vertical="top" wrapText="1"/>
      <protection locked="0"/>
    </xf>
    <xf numFmtId="0" fontId="48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3" fillId="0" borderId="27" xfId="0" applyFont="1" applyBorder="1" applyAlignment="1" applyProtection="1">
      <alignment horizontal="left" vertical="top"/>
      <protection locked="0"/>
    </xf>
    <xf numFmtId="0" fontId="53" fillId="0" borderId="15" xfId="0" applyFont="1" applyBorder="1" applyAlignment="1" applyProtection="1">
      <alignment horizontal="left" vertical="top"/>
      <protection locked="0"/>
    </xf>
    <xf numFmtId="0" fontId="53" fillId="0" borderId="19" xfId="0" applyFont="1" applyBorder="1" applyAlignment="1" applyProtection="1">
      <alignment horizontal="left" vertical="top"/>
      <protection locked="0"/>
    </xf>
    <xf numFmtId="0" fontId="53" fillId="0" borderId="26" xfId="0" applyFont="1" applyBorder="1" applyAlignment="1" applyProtection="1">
      <alignment horizontal="left" vertical="top"/>
      <protection locked="0"/>
    </xf>
    <xf numFmtId="0" fontId="53" fillId="0" borderId="11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1" xfId="0" applyFont="1" applyBorder="1" applyAlignment="1" applyProtection="1">
      <alignment horizontal="center" vertical="top"/>
      <protection locked="0"/>
    </xf>
    <xf numFmtId="0" fontId="59" fillId="0" borderId="0" xfId="0" applyNumberFormat="1" applyFont="1" applyAlignment="1" applyProtection="1">
      <alignment horizontal="center" vertical="center"/>
      <protection hidden="1" locked="0"/>
    </xf>
    <xf numFmtId="0" fontId="56" fillId="0" borderId="19" xfId="0" applyFont="1" applyBorder="1" applyAlignment="1">
      <alignment vertical="top" wrapText="1"/>
    </xf>
    <xf numFmtId="0" fontId="56" fillId="0" borderId="33" xfId="0" applyFont="1" applyBorder="1" applyAlignment="1">
      <alignment vertical="top" wrapText="1"/>
    </xf>
    <xf numFmtId="0" fontId="48" fillId="0" borderId="10" xfId="0" applyFont="1" applyBorder="1" applyAlignment="1" applyProtection="1">
      <alignment horizontal="center"/>
      <protection locked="0"/>
    </xf>
    <xf numFmtId="0" fontId="53" fillId="0" borderId="42" xfId="0" applyFont="1" applyBorder="1" applyAlignment="1" applyProtection="1">
      <alignment horizontal="center" vertical="top" wrapText="1"/>
      <protection locked="0"/>
    </xf>
    <xf numFmtId="0" fontId="60" fillId="0" borderId="27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53" fillId="0" borderId="43" xfId="0" applyFont="1" applyBorder="1" applyAlignment="1">
      <alignment horizontal="center" vertical="top" wrapText="1"/>
    </xf>
    <xf numFmtId="0" fontId="53" fillId="0" borderId="3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6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4.emf" /><Relationship Id="rId2" Type="http://schemas.openxmlformats.org/officeDocument/2006/relationships/image" Target="../media/image34.emf" /><Relationship Id="rId3" Type="http://schemas.openxmlformats.org/officeDocument/2006/relationships/image" Target="../media/image144.emf" /><Relationship Id="rId4" Type="http://schemas.openxmlformats.org/officeDocument/2006/relationships/image" Target="../media/image28.emf" /><Relationship Id="rId5" Type="http://schemas.openxmlformats.org/officeDocument/2006/relationships/image" Target="../media/image33.emf" /><Relationship Id="rId6" Type="http://schemas.openxmlformats.org/officeDocument/2006/relationships/image" Target="../media/image25.emf" /><Relationship Id="rId7" Type="http://schemas.openxmlformats.org/officeDocument/2006/relationships/image" Target="../media/image146.emf" /><Relationship Id="rId8" Type="http://schemas.openxmlformats.org/officeDocument/2006/relationships/image" Target="../media/image31.emf" /><Relationship Id="rId9" Type="http://schemas.openxmlformats.org/officeDocument/2006/relationships/image" Target="../media/image24.emf" /><Relationship Id="rId10" Type="http://schemas.openxmlformats.org/officeDocument/2006/relationships/image" Target="../media/image176.emf" /><Relationship Id="rId11" Type="http://schemas.openxmlformats.org/officeDocument/2006/relationships/image" Target="../media/image22.emf" /><Relationship Id="rId12" Type="http://schemas.openxmlformats.org/officeDocument/2006/relationships/image" Target="../media/image42.emf" /><Relationship Id="rId13" Type="http://schemas.openxmlformats.org/officeDocument/2006/relationships/image" Target="../media/image139.emf" /><Relationship Id="rId14" Type="http://schemas.openxmlformats.org/officeDocument/2006/relationships/image" Target="../media/image35.emf" /><Relationship Id="rId15" Type="http://schemas.openxmlformats.org/officeDocument/2006/relationships/image" Target="../media/image157.emf" /><Relationship Id="rId16" Type="http://schemas.openxmlformats.org/officeDocument/2006/relationships/image" Target="../media/image175.emf" /><Relationship Id="rId17" Type="http://schemas.openxmlformats.org/officeDocument/2006/relationships/image" Target="../media/image30.emf" /><Relationship Id="rId18" Type="http://schemas.openxmlformats.org/officeDocument/2006/relationships/image" Target="../media/image171.emf" /><Relationship Id="rId19" Type="http://schemas.openxmlformats.org/officeDocument/2006/relationships/image" Target="../media/image23.emf" /><Relationship Id="rId20" Type="http://schemas.openxmlformats.org/officeDocument/2006/relationships/image" Target="../media/image183.emf" /><Relationship Id="rId21" Type="http://schemas.openxmlformats.org/officeDocument/2006/relationships/image" Target="../media/image39.emf" /><Relationship Id="rId22" Type="http://schemas.openxmlformats.org/officeDocument/2006/relationships/image" Target="../media/image166.emf" /><Relationship Id="rId23" Type="http://schemas.openxmlformats.org/officeDocument/2006/relationships/image" Target="../media/image58.emf" /><Relationship Id="rId24" Type="http://schemas.openxmlformats.org/officeDocument/2006/relationships/image" Target="../media/image49.emf" /><Relationship Id="rId25" Type="http://schemas.openxmlformats.org/officeDocument/2006/relationships/image" Target="../media/image82.emf" /><Relationship Id="rId26" Type="http://schemas.openxmlformats.org/officeDocument/2006/relationships/image" Target="../media/image61.emf" /><Relationship Id="rId27" Type="http://schemas.openxmlformats.org/officeDocument/2006/relationships/image" Target="../media/image41.emf" /><Relationship Id="rId28" Type="http://schemas.openxmlformats.org/officeDocument/2006/relationships/image" Target="../media/image44.emf" /><Relationship Id="rId29" Type="http://schemas.openxmlformats.org/officeDocument/2006/relationships/image" Target="../media/image164.emf" /><Relationship Id="rId30" Type="http://schemas.openxmlformats.org/officeDocument/2006/relationships/image" Target="../media/image98.emf" /><Relationship Id="rId31" Type="http://schemas.openxmlformats.org/officeDocument/2006/relationships/image" Target="../media/image40.emf" /><Relationship Id="rId32" Type="http://schemas.openxmlformats.org/officeDocument/2006/relationships/image" Target="../media/image43.emf" /><Relationship Id="rId33" Type="http://schemas.openxmlformats.org/officeDocument/2006/relationships/image" Target="../media/image29.emf" /><Relationship Id="rId34" Type="http://schemas.openxmlformats.org/officeDocument/2006/relationships/image" Target="../media/image36.emf" /><Relationship Id="rId35" Type="http://schemas.openxmlformats.org/officeDocument/2006/relationships/image" Target="../media/image59.emf" /><Relationship Id="rId36" Type="http://schemas.openxmlformats.org/officeDocument/2006/relationships/image" Target="../media/image45.emf" /><Relationship Id="rId37" Type="http://schemas.openxmlformats.org/officeDocument/2006/relationships/image" Target="../media/image104.emf" /><Relationship Id="rId38" Type="http://schemas.openxmlformats.org/officeDocument/2006/relationships/image" Target="../media/image163.emf" /><Relationship Id="rId39" Type="http://schemas.openxmlformats.org/officeDocument/2006/relationships/image" Target="../media/image70.emf" /><Relationship Id="rId40" Type="http://schemas.openxmlformats.org/officeDocument/2006/relationships/image" Target="../media/image99.emf" /><Relationship Id="rId41" Type="http://schemas.openxmlformats.org/officeDocument/2006/relationships/image" Target="../media/image3.emf" /><Relationship Id="rId42" Type="http://schemas.openxmlformats.org/officeDocument/2006/relationships/image" Target="../media/image130.emf" /><Relationship Id="rId43" Type="http://schemas.openxmlformats.org/officeDocument/2006/relationships/image" Target="../media/image105.emf" /><Relationship Id="rId44" Type="http://schemas.openxmlformats.org/officeDocument/2006/relationships/image" Target="../media/image173.emf" /><Relationship Id="rId45" Type="http://schemas.openxmlformats.org/officeDocument/2006/relationships/image" Target="../media/image111.emf" /><Relationship Id="rId46" Type="http://schemas.openxmlformats.org/officeDocument/2006/relationships/image" Target="../media/image54.emf" /><Relationship Id="rId47" Type="http://schemas.openxmlformats.org/officeDocument/2006/relationships/image" Target="../media/image72.emf" /><Relationship Id="rId48" Type="http://schemas.openxmlformats.org/officeDocument/2006/relationships/image" Target="../media/image159.emf" /><Relationship Id="rId49" Type="http://schemas.openxmlformats.org/officeDocument/2006/relationships/image" Target="../media/image132.emf" /><Relationship Id="rId50" Type="http://schemas.openxmlformats.org/officeDocument/2006/relationships/image" Target="../media/image16.emf" /><Relationship Id="rId51" Type="http://schemas.openxmlformats.org/officeDocument/2006/relationships/image" Target="../media/image76.emf" /><Relationship Id="rId52" Type="http://schemas.openxmlformats.org/officeDocument/2006/relationships/image" Target="../media/image161.emf" /><Relationship Id="rId53" Type="http://schemas.openxmlformats.org/officeDocument/2006/relationships/image" Target="../media/image65.emf" /><Relationship Id="rId54" Type="http://schemas.openxmlformats.org/officeDocument/2006/relationships/image" Target="../media/image1.emf" /><Relationship Id="rId55" Type="http://schemas.openxmlformats.org/officeDocument/2006/relationships/image" Target="../media/image131.emf" /><Relationship Id="rId56" Type="http://schemas.openxmlformats.org/officeDocument/2006/relationships/image" Target="../media/image108.emf" /><Relationship Id="rId57" Type="http://schemas.openxmlformats.org/officeDocument/2006/relationships/image" Target="../media/image78.emf" /><Relationship Id="rId58" Type="http://schemas.openxmlformats.org/officeDocument/2006/relationships/image" Target="../media/image60.emf" /><Relationship Id="rId59" Type="http://schemas.openxmlformats.org/officeDocument/2006/relationships/image" Target="../media/image71.emf" /><Relationship Id="rId60" Type="http://schemas.openxmlformats.org/officeDocument/2006/relationships/image" Target="../media/image125.emf" /><Relationship Id="rId61" Type="http://schemas.openxmlformats.org/officeDocument/2006/relationships/image" Target="../media/image21.emf" /><Relationship Id="rId62" Type="http://schemas.openxmlformats.org/officeDocument/2006/relationships/image" Target="../media/image107.emf" /><Relationship Id="rId63" Type="http://schemas.openxmlformats.org/officeDocument/2006/relationships/image" Target="../media/image124.emf" /><Relationship Id="rId64" Type="http://schemas.openxmlformats.org/officeDocument/2006/relationships/image" Target="../media/image27.emf" /><Relationship Id="rId65" Type="http://schemas.openxmlformats.org/officeDocument/2006/relationships/image" Target="../media/image83.emf" /><Relationship Id="rId66" Type="http://schemas.openxmlformats.org/officeDocument/2006/relationships/image" Target="../media/image102.emf" /><Relationship Id="rId67" Type="http://schemas.openxmlformats.org/officeDocument/2006/relationships/image" Target="../media/image68.emf" /><Relationship Id="rId68" Type="http://schemas.openxmlformats.org/officeDocument/2006/relationships/image" Target="../media/image135.emf" /><Relationship Id="rId69" Type="http://schemas.openxmlformats.org/officeDocument/2006/relationships/image" Target="../media/image121.emf" /><Relationship Id="rId70" Type="http://schemas.openxmlformats.org/officeDocument/2006/relationships/image" Target="../media/image122.emf" /><Relationship Id="rId71" Type="http://schemas.openxmlformats.org/officeDocument/2006/relationships/image" Target="../media/image100.emf" /><Relationship Id="rId72" Type="http://schemas.openxmlformats.org/officeDocument/2006/relationships/image" Target="../media/image62.emf" /><Relationship Id="rId73" Type="http://schemas.openxmlformats.org/officeDocument/2006/relationships/image" Target="../media/image182.emf" /><Relationship Id="rId74" Type="http://schemas.openxmlformats.org/officeDocument/2006/relationships/image" Target="../media/image168.emf" /><Relationship Id="rId75" Type="http://schemas.openxmlformats.org/officeDocument/2006/relationships/image" Target="../media/image103.emf" /><Relationship Id="rId76" Type="http://schemas.openxmlformats.org/officeDocument/2006/relationships/image" Target="../media/image126.emf" /><Relationship Id="rId77" Type="http://schemas.openxmlformats.org/officeDocument/2006/relationships/image" Target="../media/image138.emf" /><Relationship Id="rId78" Type="http://schemas.openxmlformats.org/officeDocument/2006/relationships/image" Target="../media/image141.emf" /><Relationship Id="rId79" Type="http://schemas.openxmlformats.org/officeDocument/2006/relationships/image" Target="../media/image84.emf" /><Relationship Id="rId80" Type="http://schemas.openxmlformats.org/officeDocument/2006/relationships/image" Target="../media/image178.emf" /><Relationship Id="rId81" Type="http://schemas.openxmlformats.org/officeDocument/2006/relationships/image" Target="../media/image145.emf" /><Relationship Id="rId82" Type="http://schemas.openxmlformats.org/officeDocument/2006/relationships/image" Target="../media/image6.emf" /><Relationship Id="rId83" Type="http://schemas.openxmlformats.org/officeDocument/2006/relationships/image" Target="../media/image117.emf" /><Relationship Id="rId84" Type="http://schemas.openxmlformats.org/officeDocument/2006/relationships/image" Target="../media/image127.emf" /><Relationship Id="rId85" Type="http://schemas.openxmlformats.org/officeDocument/2006/relationships/image" Target="../media/image133.emf" /><Relationship Id="rId86" Type="http://schemas.openxmlformats.org/officeDocument/2006/relationships/image" Target="../media/image20.emf" /><Relationship Id="rId87" Type="http://schemas.openxmlformats.org/officeDocument/2006/relationships/image" Target="../media/image143.emf" /><Relationship Id="rId88" Type="http://schemas.openxmlformats.org/officeDocument/2006/relationships/image" Target="../media/image156.emf" /><Relationship Id="rId89" Type="http://schemas.openxmlformats.org/officeDocument/2006/relationships/image" Target="../media/image181.emf" /><Relationship Id="rId90" Type="http://schemas.openxmlformats.org/officeDocument/2006/relationships/image" Target="../media/image177.emf" /><Relationship Id="rId91" Type="http://schemas.openxmlformats.org/officeDocument/2006/relationships/image" Target="../media/image170.emf" /><Relationship Id="rId92" Type="http://schemas.openxmlformats.org/officeDocument/2006/relationships/image" Target="../media/image154.emf" /><Relationship Id="rId93" Type="http://schemas.openxmlformats.org/officeDocument/2006/relationships/image" Target="../media/image153.emf" /><Relationship Id="rId94" Type="http://schemas.openxmlformats.org/officeDocument/2006/relationships/image" Target="../media/image106.emf" /><Relationship Id="rId95" Type="http://schemas.openxmlformats.org/officeDocument/2006/relationships/image" Target="../media/image179.emf" /><Relationship Id="rId96" Type="http://schemas.openxmlformats.org/officeDocument/2006/relationships/image" Target="../media/image53.emf" /><Relationship Id="rId97" Type="http://schemas.openxmlformats.org/officeDocument/2006/relationships/image" Target="../media/image158.emf" /><Relationship Id="rId98" Type="http://schemas.openxmlformats.org/officeDocument/2006/relationships/image" Target="../media/image147.emf" /><Relationship Id="rId99" Type="http://schemas.openxmlformats.org/officeDocument/2006/relationships/image" Target="../media/image140.emf" /><Relationship Id="rId100" Type="http://schemas.openxmlformats.org/officeDocument/2006/relationships/image" Target="../media/image93.emf" /><Relationship Id="rId101" Type="http://schemas.openxmlformats.org/officeDocument/2006/relationships/image" Target="../media/image63.emf" /><Relationship Id="rId102" Type="http://schemas.openxmlformats.org/officeDocument/2006/relationships/image" Target="../media/image151.emf" /><Relationship Id="rId103" Type="http://schemas.openxmlformats.org/officeDocument/2006/relationships/image" Target="../media/image152.emf" /><Relationship Id="rId104" Type="http://schemas.openxmlformats.org/officeDocument/2006/relationships/image" Target="../media/image55.emf" /><Relationship Id="rId105" Type="http://schemas.openxmlformats.org/officeDocument/2006/relationships/image" Target="../media/image14.emf" /><Relationship Id="rId106" Type="http://schemas.openxmlformats.org/officeDocument/2006/relationships/image" Target="../media/image2.emf" /><Relationship Id="rId107" Type="http://schemas.openxmlformats.org/officeDocument/2006/relationships/image" Target="../media/image136.emf" /><Relationship Id="rId108" Type="http://schemas.openxmlformats.org/officeDocument/2006/relationships/image" Target="../media/image75.emf" /><Relationship Id="rId109" Type="http://schemas.openxmlformats.org/officeDocument/2006/relationships/image" Target="../media/image74.emf" /><Relationship Id="rId110" Type="http://schemas.openxmlformats.org/officeDocument/2006/relationships/image" Target="../media/image172.emf" /><Relationship Id="rId111" Type="http://schemas.openxmlformats.org/officeDocument/2006/relationships/image" Target="../media/image120.emf" /><Relationship Id="rId112" Type="http://schemas.openxmlformats.org/officeDocument/2006/relationships/image" Target="../media/image129.emf" /><Relationship Id="rId113" Type="http://schemas.openxmlformats.org/officeDocument/2006/relationships/image" Target="../media/image48.emf" /><Relationship Id="rId114" Type="http://schemas.openxmlformats.org/officeDocument/2006/relationships/image" Target="../media/image134.emf" /><Relationship Id="rId115" Type="http://schemas.openxmlformats.org/officeDocument/2006/relationships/image" Target="../media/image92.emf" /><Relationship Id="rId116" Type="http://schemas.openxmlformats.org/officeDocument/2006/relationships/image" Target="../media/image165.emf" /><Relationship Id="rId117" Type="http://schemas.openxmlformats.org/officeDocument/2006/relationships/image" Target="../media/image50.emf" /><Relationship Id="rId118" Type="http://schemas.openxmlformats.org/officeDocument/2006/relationships/image" Target="../media/image11.emf" /><Relationship Id="rId119" Type="http://schemas.openxmlformats.org/officeDocument/2006/relationships/image" Target="../media/image86.emf" /><Relationship Id="rId120" Type="http://schemas.openxmlformats.org/officeDocument/2006/relationships/image" Target="../media/image79.emf" /><Relationship Id="rId121" Type="http://schemas.openxmlformats.org/officeDocument/2006/relationships/image" Target="../media/image52.emf" /><Relationship Id="rId122" Type="http://schemas.openxmlformats.org/officeDocument/2006/relationships/image" Target="../media/image110.emf" /><Relationship Id="rId123" Type="http://schemas.openxmlformats.org/officeDocument/2006/relationships/image" Target="../media/image37.emf" /><Relationship Id="rId124" Type="http://schemas.openxmlformats.org/officeDocument/2006/relationships/image" Target="../media/image9.emf" /><Relationship Id="rId125" Type="http://schemas.openxmlformats.org/officeDocument/2006/relationships/image" Target="../media/image91.emf" /><Relationship Id="rId126" Type="http://schemas.openxmlformats.org/officeDocument/2006/relationships/image" Target="../media/image101.emf" /><Relationship Id="rId127" Type="http://schemas.openxmlformats.org/officeDocument/2006/relationships/image" Target="../media/image115.emf" /><Relationship Id="rId128" Type="http://schemas.openxmlformats.org/officeDocument/2006/relationships/image" Target="../media/image73.emf" /><Relationship Id="rId129" Type="http://schemas.openxmlformats.org/officeDocument/2006/relationships/image" Target="../media/image7.emf" /><Relationship Id="rId130" Type="http://schemas.openxmlformats.org/officeDocument/2006/relationships/image" Target="../media/image88.emf" /><Relationship Id="rId131" Type="http://schemas.openxmlformats.org/officeDocument/2006/relationships/image" Target="../media/image149.emf" /><Relationship Id="rId132" Type="http://schemas.openxmlformats.org/officeDocument/2006/relationships/image" Target="../media/image109.emf" /><Relationship Id="rId133" Type="http://schemas.openxmlformats.org/officeDocument/2006/relationships/image" Target="../media/image15.emf" /><Relationship Id="rId134" Type="http://schemas.openxmlformats.org/officeDocument/2006/relationships/image" Target="../media/image46.emf" /><Relationship Id="rId135" Type="http://schemas.openxmlformats.org/officeDocument/2006/relationships/image" Target="../media/image137.emf" /><Relationship Id="rId136" Type="http://schemas.openxmlformats.org/officeDocument/2006/relationships/image" Target="../media/image64.emf" /><Relationship Id="rId137" Type="http://schemas.openxmlformats.org/officeDocument/2006/relationships/image" Target="../media/image5.emf" /><Relationship Id="rId138" Type="http://schemas.openxmlformats.org/officeDocument/2006/relationships/image" Target="../media/image150.emf" /><Relationship Id="rId139" Type="http://schemas.openxmlformats.org/officeDocument/2006/relationships/image" Target="../media/image148.emf" /><Relationship Id="rId140" Type="http://schemas.openxmlformats.org/officeDocument/2006/relationships/image" Target="../media/image17.emf" /><Relationship Id="rId141" Type="http://schemas.openxmlformats.org/officeDocument/2006/relationships/image" Target="../media/image169.emf" /><Relationship Id="rId142" Type="http://schemas.openxmlformats.org/officeDocument/2006/relationships/image" Target="../media/image80.emf" /><Relationship Id="rId143" Type="http://schemas.openxmlformats.org/officeDocument/2006/relationships/image" Target="../media/image19.emf" /><Relationship Id="rId144" Type="http://schemas.openxmlformats.org/officeDocument/2006/relationships/image" Target="../media/image87.emf" /><Relationship Id="rId145" Type="http://schemas.openxmlformats.org/officeDocument/2006/relationships/image" Target="../media/image155.emf" /><Relationship Id="rId146" Type="http://schemas.openxmlformats.org/officeDocument/2006/relationships/image" Target="../media/image66.emf" /><Relationship Id="rId147" Type="http://schemas.openxmlformats.org/officeDocument/2006/relationships/image" Target="../media/image38.emf" /><Relationship Id="rId148" Type="http://schemas.openxmlformats.org/officeDocument/2006/relationships/image" Target="../media/image4.emf" /><Relationship Id="rId149" Type="http://schemas.openxmlformats.org/officeDocument/2006/relationships/image" Target="../media/image90.emf" /><Relationship Id="rId150" Type="http://schemas.openxmlformats.org/officeDocument/2006/relationships/image" Target="../media/image116.emf" /><Relationship Id="rId151" Type="http://schemas.openxmlformats.org/officeDocument/2006/relationships/image" Target="../media/image8.emf" /><Relationship Id="rId152" Type="http://schemas.openxmlformats.org/officeDocument/2006/relationships/image" Target="../media/image77.emf" /><Relationship Id="rId153" Type="http://schemas.openxmlformats.org/officeDocument/2006/relationships/image" Target="../media/image180.emf" /><Relationship Id="rId154" Type="http://schemas.openxmlformats.org/officeDocument/2006/relationships/image" Target="../media/image69.emf" /><Relationship Id="rId155" Type="http://schemas.openxmlformats.org/officeDocument/2006/relationships/image" Target="../media/image56.emf" /><Relationship Id="rId156" Type="http://schemas.openxmlformats.org/officeDocument/2006/relationships/image" Target="../media/image123.emf" /><Relationship Id="rId157" Type="http://schemas.openxmlformats.org/officeDocument/2006/relationships/image" Target="../media/image81.emf" /><Relationship Id="rId158" Type="http://schemas.openxmlformats.org/officeDocument/2006/relationships/image" Target="../media/image51.emf" /><Relationship Id="rId159" Type="http://schemas.openxmlformats.org/officeDocument/2006/relationships/image" Target="../media/image174.emf" /><Relationship Id="rId160" Type="http://schemas.openxmlformats.org/officeDocument/2006/relationships/image" Target="../media/image85.emf" /><Relationship Id="rId161" Type="http://schemas.openxmlformats.org/officeDocument/2006/relationships/image" Target="../media/image47.emf" /><Relationship Id="rId162" Type="http://schemas.openxmlformats.org/officeDocument/2006/relationships/image" Target="../media/image57.emf" /><Relationship Id="rId163" Type="http://schemas.openxmlformats.org/officeDocument/2006/relationships/image" Target="../media/image32.emf" /><Relationship Id="rId164" Type="http://schemas.openxmlformats.org/officeDocument/2006/relationships/image" Target="../media/image67.emf" /><Relationship Id="rId165" Type="http://schemas.openxmlformats.org/officeDocument/2006/relationships/image" Target="../media/image97.emf" /><Relationship Id="rId166" Type="http://schemas.openxmlformats.org/officeDocument/2006/relationships/image" Target="../media/image142.emf" /><Relationship Id="rId167" Type="http://schemas.openxmlformats.org/officeDocument/2006/relationships/image" Target="../media/image96.emf" /><Relationship Id="rId168" Type="http://schemas.openxmlformats.org/officeDocument/2006/relationships/image" Target="../media/image128.emf" /><Relationship Id="rId169" Type="http://schemas.openxmlformats.org/officeDocument/2006/relationships/image" Target="../media/image26.emf" /><Relationship Id="rId170" Type="http://schemas.openxmlformats.org/officeDocument/2006/relationships/image" Target="../media/image160.emf" /><Relationship Id="rId171" Type="http://schemas.openxmlformats.org/officeDocument/2006/relationships/image" Target="../media/image10.emf" /><Relationship Id="rId172" Type="http://schemas.openxmlformats.org/officeDocument/2006/relationships/image" Target="../media/image94.emf" /><Relationship Id="rId173" Type="http://schemas.openxmlformats.org/officeDocument/2006/relationships/image" Target="../media/image95.emf" /><Relationship Id="rId174" Type="http://schemas.openxmlformats.org/officeDocument/2006/relationships/image" Target="../media/image113.emf" /><Relationship Id="rId175" Type="http://schemas.openxmlformats.org/officeDocument/2006/relationships/image" Target="../media/image162.emf" /><Relationship Id="rId176" Type="http://schemas.openxmlformats.org/officeDocument/2006/relationships/image" Target="../media/image167.emf" /><Relationship Id="rId177" Type="http://schemas.openxmlformats.org/officeDocument/2006/relationships/image" Target="../media/image12.emf" /><Relationship Id="rId178" Type="http://schemas.openxmlformats.org/officeDocument/2006/relationships/image" Target="../media/image114.emf" /><Relationship Id="rId179" Type="http://schemas.openxmlformats.org/officeDocument/2006/relationships/image" Target="../media/image89.emf" /><Relationship Id="rId180" Type="http://schemas.openxmlformats.org/officeDocument/2006/relationships/image" Target="../media/image119.emf" /><Relationship Id="rId181" Type="http://schemas.openxmlformats.org/officeDocument/2006/relationships/image" Target="../media/image118.emf" /><Relationship Id="rId182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9</xdr:row>
      <xdr:rowOff>57150</xdr:rowOff>
    </xdr:from>
    <xdr:to>
      <xdr:col>2</xdr:col>
      <xdr:colOff>2105025</xdr:colOff>
      <xdr:row>9</xdr:row>
      <xdr:rowOff>323850</xdr:rowOff>
    </xdr:to>
    <xdr:pic>
      <xdr:nvPicPr>
        <xdr:cNvPr id="1" name="ch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076450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10</xdr:row>
      <xdr:rowOff>47625</xdr:rowOff>
    </xdr:from>
    <xdr:to>
      <xdr:col>2</xdr:col>
      <xdr:colOff>2105025</xdr:colOff>
      <xdr:row>10</xdr:row>
      <xdr:rowOff>314325</xdr:rowOff>
    </xdr:to>
    <xdr:pic>
      <xdr:nvPicPr>
        <xdr:cNvPr id="2" name="ch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390775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14</xdr:row>
      <xdr:rowOff>38100</xdr:rowOff>
    </xdr:from>
    <xdr:to>
      <xdr:col>2</xdr:col>
      <xdr:colOff>2105025</xdr:colOff>
      <xdr:row>14</xdr:row>
      <xdr:rowOff>304800</xdr:rowOff>
    </xdr:to>
    <xdr:pic>
      <xdr:nvPicPr>
        <xdr:cNvPr id="3" name="chk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3733800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14</xdr:row>
      <xdr:rowOff>9525</xdr:rowOff>
    </xdr:from>
    <xdr:to>
      <xdr:col>3</xdr:col>
      <xdr:colOff>2152650</xdr:colOff>
      <xdr:row>14</xdr:row>
      <xdr:rowOff>276225</xdr:rowOff>
    </xdr:to>
    <xdr:pic>
      <xdr:nvPicPr>
        <xdr:cNvPr id="4" name="chk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3705225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15</xdr:row>
      <xdr:rowOff>47625</xdr:rowOff>
    </xdr:from>
    <xdr:to>
      <xdr:col>2</xdr:col>
      <xdr:colOff>2124075</xdr:colOff>
      <xdr:row>15</xdr:row>
      <xdr:rowOff>276225</xdr:rowOff>
    </xdr:to>
    <xdr:pic>
      <xdr:nvPicPr>
        <xdr:cNvPr id="5" name="chk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4076700"/>
          <a:ext cx="20764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104775</xdr:colOff>
      <xdr:row>15</xdr:row>
      <xdr:rowOff>19050</xdr:rowOff>
    </xdr:from>
    <xdr:to>
      <xdr:col>3</xdr:col>
      <xdr:colOff>2171700</xdr:colOff>
      <xdr:row>15</xdr:row>
      <xdr:rowOff>285750</xdr:rowOff>
    </xdr:to>
    <xdr:pic>
      <xdr:nvPicPr>
        <xdr:cNvPr id="6" name="chk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048125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16</xdr:row>
      <xdr:rowOff>19050</xdr:rowOff>
    </xdr:from>
    <xdr:to>
      <xdr:col>2</xdr:col>
      <xdr:colOff>2095500</xdr:colOff>
      <xdr:row>16</xdr:row>
      <xdr:rowOff>228600</xdr:rowOff>
    </xdr:to>
    <xdr:pic>
      <xdr:nvPicPr>
        <xdr:cNvPr id="7" name="chk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43624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20</xdr:row>
      <xdr:rowOff>38100</xdr:rowOff>
    </xdr:from>
    <xdr:to>
      <xdr:col>2</xdr:col>
      <xdr:colOff>2105025</xdr:colOff>
      <xdr:row>20</xdr:row>
      <xdr:rowOff>304800</xdr:rowOff>
    </xdr:to>
    <xdr:pic>
      <xdr:nvPicPr>
        <xdr:cNvPr id="8" name="ch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7700" y="5524500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</xdr:row>
      <xdr:rowOff>19050</xdr:rowOff>
    </xdr:from>
    <xdr:to>
      <xdr:col>2</xdr:col>
      <xdr:colOff>2105025</xdr:colOff>
      <xdr:row>21</xdr:row>
      <xdr:rowOff>285750</xdr:rowOff>
    </xdr:to>
    <xdr:pic>
      <xdr:nvPicPr>
        <xdr:cNvPr id="9" name="chk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57700" y="5819775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20</xdr:row>
      <xdr:rowOff>19050</xdr:rowOff>
    </xdr:from>
    <xdr:to>
      <xdr:col>3</xdr:col>
      <xdr:colOff>2162175</xdr:colOff>
      <xdr:row>20</xdr:row>
      <xdr:rowOff>266700</xdr:rowOff>
    </xdr:to>
    <xdr:pic>
      <xdr:nvPicPr>
        <xdr:cNvPr id="10" name="chk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5505450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114300</xdr:colOff>
      <xdr:row>21</xdr:row>
      <xdr:rowOff>19050</xdr:rowOff>
    </xdr:from>
    <xdr:to>
      <xdr:col>3</xdr:col>
      <xdr:colOff>2181225</xdr:colOff>
      <xdr:row>21</xdr:row>
      <xdr:rowOff>285750</xdr:rowOff>
    </xdr:to>
    <xdr:pic>
      <xdr:nvPicPr>
        <xdr:cNvPr id="11" name="chk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5819775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2686050</xdr:colOff>
      <xdr:row>24</xdr:row>
      <xdr:rowOff>285750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38650" y="6905625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2686050</xdr:colOff>
      <xdr:row>25</xdr:row>
      <xdr:rowOff>285750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38650" y="7191375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2686050</xdr:colOff>
      <xdr:row>26</xdr:row>
      <xdr:rowOff>457200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38650" y="7477125"/>
          <a:ext cx="2667000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24</xdr:row>
      <xdr:rowOff>28575</xdr:rowOff>
    </xdr:from>
    <xdr:to>
      <xdr:col>3</xdr:col>
      <xdr:colOff>2762250</xdr:colOff>
      <xdr:row>24</xdr:row>
      <xdr:rowOff>276225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48625" y="6915150"/>
          <a:ext cx="26670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25</xdr:row>
      <xdr:rowOff>19050</xdr:rowOff>
    </xdr:from>
    <xdr:to>
      <xdr:col>3</xdr:col>
      <xdr:colOff>2752725</xdr:colOff>
      <xdr:row>25</xdr:row>
      <xdr:rowOff>266700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39100" y="7191375"/>
          <a:ext cx="26670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26</xdr:row>
      <xdr:rowOff>9525</xdr:rowOff>
    </xdr:from>
    <xdr:to>
      <xdr:col>3</xdr:col>
      <xdr:colOff>2762250</xdr:colOff>
      <xdr:row>26</xdr:row>
      <xdr:rowOff>447675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48625" y="7467600"/>
          <a:ext cx="2667000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38</xdr:row>
      <xdr:rowOff>47625</xdr:rowOff>
    </xdr:from>
    <xdr:to>
      <xdr:col>2</xdr:col>
      <xdr:colOff>2695575</xdr:colOff>
      <xdr:row>38</xdr:row>
      <xdr:rowOff>276225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48175" y="10791825"/>
          <a:ext cx="2667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39</xdr:row>
      <xdr:rowOff>28575</xdr:rowOff>
    </xdr:from>
    <xdr:to>
      <xdr:col>2</xdr:col>
      <xdr:colOff>2686050</xdr:colOff>
      <xdr:row>39</xdr:row>
      <xdr:rowOff>247650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38650" y="11077575"/>
          <a:ext cx="26670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40</xdr:row>
      <xdr:rowOff>28575</xdr:rowOff>
    </xdr:from>
    <xdr:to>
      <xdr:col>2</xdr:col>
      <xdr:colOff>2686050</xdr:colOff>
      <xdr:row>40</xdr:row>
      <xdr:rowOff>247650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38650" y="11363325"/>
          <a:ext cx="26670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41</xdr:row>
      <xdr:rowOff>28575</xdr:rowOff>
    </xdr:from>
    <xdr:to>
      <xdr:col>2</xdr:col>
      <xdr:colOff>2686050</xdr:colOff>
      <xdr:row>41</xdr:row>
      <xdr:rowOff>314325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38650" y="11620500"/>
          <a:ext cx="26670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38</xdr:row>
      <xdr:rowOff>38100</xdr:rowOff>
    </xdr:from>
    <xdr:to>
      <xdr:col>3</xdr:col>
      <xdr:colOff>2762250</xdr:colOff>
      <xdr:row>38</xdr:row>
      <xdr:rowOff>304800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48625" y="10782300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39</xdr:row>
      <xdr:rowOff>28575</xdr:rowOff>
    </xdr:from>
    <xdr:to>
      <xdr:col>3</xdr:col>
      <xdr:colOff>2752725</xdr:colOff>
      <xdr:row>39</xdr:row>
      <xdr:rowOff>266700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039100" y="11077575"/>
          <a:ext cx="26670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40</xdr:row>
      <xdr:rowOff>9525</xdr:rowOff>
    </xdr:from>
    <xdr:to>
      <xdr:col>3</xdr:col>
      <xdr:colOff>2752725</xdr:colOff>
      <xdr:row>40</xdr:row>
      <xdr:rowOff>257175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039100" y="11344275"/>
          <a:ext cx="26670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41</xdr:row>
      <xdr:rowOff>28575</xdr:rowOff>
    </xdr:from>
    <xdr:to>
      <xdr:col>3</xdr:col>
      <xdr:colOff>2762250</xdr:colOff>
      <xdr:row>41</xdr:row>
      <xdr:rowOff>295275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048625" y="11620500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1400175</xdr:colOff>
      <xdr:row>31</xdr:row>
      <xdr:rowOff>38100</xdr:rowOff>
    </xdr:from>
    <xdr:to>
      <xdr:col>3</xdr:col>
      <xdr:colOff>2867025</xdr:colOff>
      <xdr:row>31</xdr:row>
      <xdr:rowOff>352425</xdr:rowOff>
    </xdr:to>
    <xdr:pic>
      <xdr:nvPicPr>
        <xdr:cNvPr id="26" name="CommandButton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353550" y="9182100"/>
          <a:ext cx="1466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42</xdr:row>
      <xdr:rowOff>38100</xdr:rowOff>
    </xdr:from>
    <xdr:to>
      <xdr:col>2</xdr:col>
      <xdr:colOff>2724150</xdr:colOff>
      <xdr:row>42</xdr:row>
      <xdr:rowOff>285750</xdr:rowOff>
    </xdr:to>
    <xdr:pic>
      <xdr:nvPicPr>
        <xdr:cNvPr id="27" name="CheckBox2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48175" y="11944350"/>
          <a:ext cx="26955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46</xdr:row>
      <xdr:rowOff>28575</xdr:rowOff>
    </xdr:from>
    <xdr:to>
      <xdr:col>2</xdr:col>
      <xdr:colOff>3419475</xdr:colOff>
      <xdr:row>46</xdr:row>
      <xdr:rowOff>457200</xdr:rowOff>
    </xdr:to>
    <xdr:pic>
      <xdr:nvPicPr>
        <xdr:cNvPr id="28" name="CheckBox2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38650" y="12992100"/>
          <a:ext cx="3400425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47</xdr:row>
      <xdr:rowOff>38100</xdr:rowOff>
    </xdr:from>
    <xdr:to>
      <xdr:col>2</xdr:col>
      <xdr:colOff>3448050</xdr:colOff>
      <xdr:row>47</xdr:row>
      <xdr:rowOff>304800</xdr:rowOff>
    </xdr:to>
    <xdr:pic>
      <xdr:nvPicPr>
        <xdr:cNvPr id="29" name="CheckBox2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38650" y="13458825"/>
          <a:ext cx="3429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46</xdr:row>
      <xdr:rowOff>19050</xdr:rowOff>
    </xdr:from>
    <xdr:to>
      <xdr:col>3</xdr:col>
      <xdr:colOff>2952750</xdr:colOff>
      <xdr:row>46</xdr:row>
      <xdr:rowOff>419100</xdr:rowOff>
    </xdr:to>
    <xdr:pic>
      <xdr:nvPicPr>
        <xdr:cNvPr id="30" name="CheckBox2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029575" y="12982575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48</xdr:row>
      <xdr:rowOff>38100</xdr:rowOff>
    </xdr:from>
    <xdr:to>
      <xdr:col>2</xdr:col>
      <xdr:colOff>2962275</xdr:colOff>
      <xdr:row>48</xdr:row>
      <xdr:rowOff>352425</xdr:rowOff>
    </xdr:to>
    <xdr:pic>
      <xdr:nvPicPr>
        <xdr:cNvPr id="31" name="CheckBox3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48175" y="13792200"/>
          <a:ext cx="29337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2686050</xdr:colOff>
      <xdr:row>49</xdr:row>
      <xdr:rowOff>333375</xdr:rowOff>
    </xdr:to>
    <xdr:pic>
      <xdr:nvPicPr>
        <xdr:cNvPr id="32" name="CheckBox3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438650" y="14125575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50</xdr:row>
      <xdr:rowOff>28575</xdr:rowOff>
    </xdr:from>
    <xdr:to>
      <xdr:col>2</xdr:col>
      <xdr:colOff>2695575</xdr:colOff>
      <xdr:row>50</xdr:row>
      <xdr:rowOff>285750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48175" y="14468475"/>
          <a:ext cx="26670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49</xdr:row>
      <xdr:rowOff>38100</xdr:rowOff>
    </xdr:from>
    <xdr:to>
      <xdr:col>3</xdr:col>
      <xdr:colOff>2752725</xdr:colOff>
      <xdr:row>49</xdr:row>
      <xdr:rowOff>295275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039100" y="14144625"/>
          <a:ext cx="26670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47</xdr:row>
      <xdr:rowOff>19050</xdr:rowOff>
    </xdr:from>
    <xdr:to>
      <xdr:col>3</xdr:col>
      <xdr:colOff>2752725</xdr:colOff>
      <xdr:row>47</xdr:row>
      <xdr:rowOff>333375</xdr:rowOff>
    </xdr:to>
    <xdr:pic>
      <xdr:nvPicPr>
        <xdr:cNvPr id="35" name="CheckBox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039100" y="13439775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48</xdr:row>
      <xdr:rowOff>38100</xdr:rowOff>
    </xdr:from>
    <xdr:to>
      <xdr:col>3</xdr:col>
      <xdr:colOff>2762250</xdr:colOff>
      <xdr:row>48</xdr:row>
      <xdr:rowOff>323850</xdr:rowOff>
    </xdr:to>
    <xdr:pic>
      <xdr:nvPicPr>
        <xdr:cNvPr id="36" name="CheckBox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048625" y="13792200"/>
          <a:ext cx="26670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51</xdr:row>
      <xdr:rowOff>9525</xdr:rowOff>
    </xdr:from>
    <xdr:to>
      <xdr:col>2</xdr:col>
      <xdr:colOff>2695575</xdr:colOff>
      <xdr:row>51</xdr:row>
      <xdr:rowOff>276225</xdr:rowOff>
    </xdr:to>
    <xdr:pic>
      <xdr:nvPicPr>
        <xdr:cNvPr id="37" name="CheckBox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448175" y="14792325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57</xdr:row>
      <xdr:rowOff>28575</xdr:rowOff>
    </xdr:from>
    <xdr:to>
      <xdr:col>2</xdr:col>
      <xdr:colOff>2686050</xdr:colOff>
      <xdr:row>57</xdr:row>
      <xdr:rowOff>247650</xdr:rowOff>
    </xdr:to>
    <xdr:pic>
      <xdr:nvPicPr>
        <xdr:cNvPr id="38" name="chk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438650" y="16563975"/>
          <a:ext cx="26670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58</xdr:row>
      <xdr:rowOff>19050</xdr:rowOff>
    </xdr:from>
    <xdr:to>
      <xdr:col>2</xdr:col>
      <xdr:colOff>2695575</xdr:colOff>
      <xdr:row>58</xdr:row>
      <xdr:rowOff>333375</xdr:rowOff>
    </xdr:to>
    <xdr:pic>
      <xdr:nvPicPr>
        <xdr:cNvPr id="39" name="chk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448175" y="16868775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133350</xdr:colOff>
      <xdr:row>58</xdr:row>
      <xdr:rowOff>66675</xdr:rowOff>
    </xdr:from>
    <xdr:to>
      <xdr:col>3</xdr:col>
      <xdr:colOff>2800350</xdr:colOff>
      <xdr:row>58</xdr:row>
      <xdr:rowOff>285750</xdr:rowOff>
    </xdr:to>
    <xdr:pic>
      <xdr:nvPicPr>
        <xdr:cNvPr id="40" name="chk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086725" y="16916400"/>
          <a:ext cx="26670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64</xdr:row>
      <xdr:rowOff>28575</xdr:rowOff>
    </xdr:from>
    <xdr:to>
      <xdr:col>3</xdr:col>
      <xdr:colOff>2705100</xdr:colOff>
      <xdr:row>64</xdr:row>
      <xdr:rowOff>428625</xdr:rowOff>
    </xdr:to>
    <xdr:pic>
      <xdr:nvPicPr>
        <xdr:cNvPr id="41" name="CheckBox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991475" y="18526125"/>
          <a:ext cx="266700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65</xdr:row>
      <xdr:rowOff>9525</xdr:rowOff>
    </xdr:from>
    <xdr:to>
      <xdr:col>3</xdr:col>
      <xdr:colOff>2962275</xdr:colOff>
      <xdr:row>65</xdr:row>
      <xdr:rowOff>400050</xdr:rowOff>
    </xdr:to>
    <xdr:pic>
      <xdr:nvPicPr>
        <xdr:cNvPr id="42" name="CheckBox4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001000" y="18954750"/>
          <a:ext cx="2914650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66675</xdr:colOff>
      <xdr:row>66</xdr:row>
      <xdr:rowOff>28575</xdr:rowOff>
    </xdr:from>
    <xdr:to>
      <xdr:col>3</xdr:col>
      <xdr:colOff>2733675</xdr:colOff>
      <xdr:row>66</xdr:row>
      <xdr:rowOff>304800</xdr:rowOff>
    </xdr:to>
    <xdr:pic>
      <xdr:nvPicPr>
        <xdr:cNvPr id="43" name="CheckBox4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020050" y="19373850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67</xdr:row>
      <xdr:rowOff>38100</xdr:rowOff>
    </xdr:from>
    <xdr:to>
      <xdr:col>3</xdr:col>
      <xdr:colOff>2724150</xdr:colOff>
      <xdr:row>67</xdr:row>
      <xdr:rowOff>447675</xdr:rowOff>
    </xdr:to>
    <xdr:pic>
      <xdr:nvPicPr>
        <xdr:cNvPr id="44" name="CheckBox4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001000" y="19707225"/>
          <a:ext cx="26765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68</xdr:row>
      <xdr:rowOff>38100</xdr:rowOff>
    </xdr:from>
    <xdr:to>
      <xdr:col>3</xdr:col>
      <xdr:colOff>2705100</xdr:colOff>
      <xdr:row>68</xdr:row>
      <xdr:rowOff>447675</xdr:rowOff>
    </xdr:to>
    <xdr:pic>
      <xdr:nvPicPr>
        <xdr:cNvPr id="45" name="CheckBox4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991475" y="20183475"/>
          <a:ext cx="266700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69</xdr:row>
      <xdr:rowOff>38100</xdr:rowOff>
    </xdr:from>
    <xdr:to>
      <xdr:col>3</xdr:col>
      <xdr:colOff>2714625</xdr:colOff>
      <xdr:row>69</xdr:row>
      <xdr:rowOff>447675</xdr:rowOff>
    </xdr:to>
    <xdr:pic>
      <xdr:nvPicPr>
        <xdr:cNvPr id="46" name="CheckBox4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001000" y="20631150"/>
          <a:ext cx="266700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66</xdr:row>
      <xdr:rowOff>47625</xdr:rowOff>
    </xdr:from>
    <xdr:to>
      <xdr:col>2</xdr:col>
      <xdr:colOff>2533650</xdr:colOff>
      <xdr:row>66</xdr:row>
      <xdr:rowOff>323850</xdr:rowOff>
    </xdr:to>
    <xdr:pic>
      <xdr:nvPicPr>
        <xdr:cNvPr id="47" name="CheckBox4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476750" y="19392900"/>
          <a:ext cx="24765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76200</xdr:colOff>
      <xdr:row>65</xdr:row>
      <xdr:rowOff>57150</xdr:rowOff>
    </xdr:from>
    <xdr:to>
      <xdr:col>2</xdr:col>
      <xdr:colOff>3371850</xdr:colOff>
      <xdr:row>65</xdr:row>
      <xdr:rowOff>381000</xdr:rowOff>
    </xdr:to>
    <xdr:pic>
      <xdr:nvPicPr>
        <xdr:cNvPr id="48" name="CheckBox4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495800" y="19002375"/>
          <a:ext cx="32956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72</xdr:row>
      <xdr:rowOff>66675</xdr:rowOff>
    </xdr:from>
    <xdr:to>
      <xdr:col>3</xdr:col>
      <xdr:colOff>2714625</xdr:colOff>
      <xdr:row>72</xdr:row>
      <xdr:rowOff>314325</xdr:rowOff>
    </xdr:to>
    <xdr:pic>
      <xdr:nvPicPr>
        <xdr:cNvPr id="49" name="CheckBox4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001000" y="22193250"/>
          <a:ext cx="26670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73</xdr:row>
      <xdr:rowOff>28575</xdr:rowOff>
    </xdr:from>
    <xdr:to>
      <xdr:col>2</xdr:col>
      <xdr:colOff>2724150</xdr:colOff>
      <xdr:row>73</xdr:row>
      <xdr:rowOff>352425</xdr:rowOff>
    </xdr:to>
    <xdr:pic>
      <xdr:nvPicPr>
        <xdr:cNvPr id="50" name="CheckBox4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476750" y="22488525"/>
          <a:ext cx="266700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76200</xdr:colOff>
      <xdr:row>64</xdr:row>
      <xdr:rowOff>19050</xdr:rowOff>
    </xdr:from>
    <xdr:to>
      <xdr:col>2</xdr:col>
      <xdr:colOff>2324100</xdr:colOff>
      <xdr:row>64</xdr:row>
      <xdr:rowOff>428625</xdr:rowOff>
    </xdr:to>
    <xdr:pic>
      <xdr:nvPicPr>
        <xdr:cNvPr id="51" name="CheckBox5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495800" y="18516600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71</xdr:row>
      <xdr:rowOff>38100</xdr:rowOff>
    </xdr:from>
    <xdr:to>
      <xdr:col>3</xdr:col>
      <xdr:colOff>2409825</xdr:colOff>
      <xdr:row>71</xdr:row>
      <xdr:rowOff>419100</xdr:rowOff>
    </xdr:to>
    <xdr:pic>
      <xdr:nvPicPr>
        <xdr:cNvPr id="52" name="CheckBox5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001000" y="21726525"/>
          <a:ext cx="236220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71</xdr:row>
      <xdr:rowOff>28575</xdr:rowOff>
    </xdr:from>
    <xdr:to>
      <xdr:col>2</xdr:col>
      <xdr:colOff>2428875</xdr:colOff>
      <xdr:row>71</xdr:row>
      <xdr:rowOff>409575</xdr:rowOff>
    </xdr:to>
    <xdr:pic>
      <xdr:nvPicPr>
        <xdr:cNvPr id="53" name="CheckBox5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486275" y="21717000"/>
          <a:ext cx="2362200" cy="381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67</xdr:row>
      <xdr:rowOff>19050</xdr:rowOff>
    </xdr:from>
    <xdr:to>
      <xdr:col>2</xdr:col>
      <xdr:colOff>2457450</xdr:colOff>
      <xdr:row>67</xdr:row>
      <xdr:rowOff>419100</xdr:rowOff>
    </xdr:to>
    <xdr:pic>
      <xdr:nvPicPr>
        <xdr:cNvPr id="54" name="CheckBox5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514850" y="19688175"/>
          <a:ext cx="236220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68</xdr:row>
      <xdr:rowOff>28575</xdr:rowOff>
    </xdr:from>
    <xdr:to>
      <xdr:col>2</xdr:col>
      <xdr:colOff>2438400</xdr:colOff>
      <xdr:row>68</xdr:row>
      <xdr:rowOff>419100</xdr:rowOff>
    </xdr:to>
    <xdr:pic>
      <xdr:nvPicPr>
        <xdr:cNvPr id="55" name="CheckBox5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486275" y="20173950"/>
          <a:ext cx="23717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69</xdr:row>
      <xdr:rowOff>28575</xdr:rowOff>
    </xdr:from>
    <xdr:to>
      <xdr:col>2</xdr:col>
      <xdr:colOff>2428875</xdr:colOff>
      <xdr:row>69</xdr:row>
      <xdr:rowOff>447675</xdr:rowOff>
    </xdr:to>
    <xdr:pic>
      <xdr:nvPicPr>
        <xdr:cNvPr id="56" name="CheckBox5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486275" y="20621625"/>
          <a:ext cx="236220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70</xdr:row>
      <xdr:rowOff>47625</xdr:rowOff>
    </xdr:from>
    <xdr:to>
      <xdr:col>2</xdr:col>
      <xdr:colOff>2581275</xdr:colOff>
      <xdr:row>70</xdr:row>
      <xdr:rowOff>609600</xdr:rowOff>
    </xdr:to>
    <xdr:pic>
      <xdr:nvPicPr>
        <xdr:cNvPr id="57" name="CheckBox5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486275" y="21126450"/>
          <a:ext cx="2514600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57150</xdr:colOff>
      <xdr:row>70</xdr:row>
      <xdr:rowOff>28575</xdr:rowOff>
    </xdr:from>
    <xdr:to>
      <xdr:col>3</xdr:col>
      <xdr:colOff>2581275</xdr:colOff>
      <xdr:row>70</xdr:row>
      <xdr:rowOff>590550</xdr:rowOff>
    </xdr:to>
    <xdr:pic>
      <xdr:nvPicPr>
        <xdr:cNvPr id="58" name="CheckBox5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010525" y="21107400"/>
          <a:ext cx="2524125" cy="561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72</xdr:row>
      <xdr:rowOff>47625</xdr:rowOff>
    </xdr:from>
    <xdr:to>
      <xdr:col>2</xdr:col>
      <xdr:colOff>2581275</xdr:colOff>
      <xdr:row>72</xdr:row>
      <xdr:rowOff>323850</xdr:rowOff>
    </xdr:to>
    <xdr:pic>
      <xdr:nvPicPr>
        <xdr:cNvPr id="59" name="CheckBox5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486275" y="22174200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57150</xdr:colOff>
      <xdr:row>79</xdr:row>
      <xdr:rowOff>19050</xdr:rowOff>
    </xdr:from>
    <xdr:to>
      <xdr:col>3</xdr:col>
      <xdr:colOff>2571750</xdr:colOff>
      <xdr:row>79</xdr:row>
      <xdr:rowOff>609600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8010525" y="24345900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80</xdr:row>
      <xdr:rowOff>28575</xdr:rowOff>
    </xdr:from>
    <xdr:to>
      <xdr:col>3</xdr:col>
      <xdr:colOff>3019425</xdr:colOff>
      <xdr:row>80</xdr:row>
      <xdr:rowOff>495300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991475" y="24974550"/>
          <a:ext cx="2981325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81</xdr:row>
      <xdr:rowOff>28575</xdr:rowOff>
    </xdr:from>
    <xdr:to>
      <xdr:col>3</xdr:col>
      <xdr:colOff>2543175</xdr:colOff>
      <xdr:row>81</xdr:row>
      <xdr:rowOff>285750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7991475" y="25469850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82</xdr:row>
      <xdr:rowOff>28575</xdr:rowOff>
    </xdr:from>
    <xdr:to>
      <xdr:col>3</xdr:col>
      <xdr:colOff>3124200</xdr:colOff>
      <xdr:row>82</xdr:row>
      <xdr:rowOff>428625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972425" y="25765125"/>
          <a:ext cx="310515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82</xdr:row>
      <xdr:rowOff>28575</xdr:rowOff>
    </xdr:from>
    <xdr:to>
      <xdr:col>2</xdr:col>
      <xdr:colOff>3095625</xdr:colOff>
      <xdr:row>82</xdr:row>
      <xdr:rowOff>447675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457700" y="25765125"/>
          <a:ext cx="305752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79</xdr:row>
      <xdr:rowOff>28575</xdr:rowOff>
    </xdr:from>
    <xdr:to>
      <xdr:col>2</xdr:col>
      <xdr:colOff>3495675</xdr:colOff>
      <xdr:row>79</xdr:row>
      <xdr:rowOff>619125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448175" y="24355425"/>
          <a:ext cx="3467100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80</xdr:row>
      <xdr:rowOff>28575</xdr:rowOff>
    </xdr:from>
    <xdr:to>
      <xdr:col>2</xdr:col>
      <xdr:colOff>2695575</xdr:colOff>
      <xdr:row>80</xdr:row>
      <xdr:rowOff>466725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448175" y="24974550"/>
          <a:ext cx="2667000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81</xdr:row>
      <xdr:rowOff>28575</xdr:rowOff>
    </xdr:from>
    <xdr:to>
      <xdr:col>2</xdr:col>
      <xdr:colOff>2695575</xdr:colOff>
      <xdr:row>81</xdr:row>
      <xdr:rowOff>295275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448175" y="25469850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88</xdr:row>
      <xdr:rowOff>66675</xdr:rowOff>
    </xdr:from>
    <xdr:to>
      <xdr:col>2</xdr:col>
      <xdr:colOff>2590800</xdr:colOff>
      <xdr:row>88</xdr:row>
      <xdr:rowOff>304800</xdr:rowOff>
    </xdr:to>
    <xdr:pic>
      <xdr:nvPicPr>
        <xdr:cNvPr id="68" name="chk6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448175" y="27984450"/>
          <a:ext cx="25622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180975</xdr:colOff>
      <xdr:row>88</xdr:row>
      <xdr:rowOff>57150</xdr:rowOff>
    </xdr:from>
    <xdr:to>
      <xdr:col>3</xdr:col>
      <xdr:colOff>2733675</xdr:colOff>
      <xdr:row>88</xdr:row>
      <xdr:rowOff>314325</xdr:rowOff>
    </xdr:to>
    <xdr:pic>
      <xdr:nvPicPr>
        <xdr:cNvPr id="69" name="chk7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34350" y="27974925"/>
          <a:ext cx="25527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89</xdr:row>
      <xdr:rowOff>85725</xdr:rowOff>
    </xdr:from>
    <xdr:to>
      <xdr:col>2</xdr:col>
      <xdr:colOff>2609850</xdr:colOff>
      <xdr:row>89</xdr:row>
      <xdr:rowOff>304800</xdr:rowOff>
    </xdr:to>
    <xdr:pic>
      <xdr:nvPicPr>
        <xdr:cNvPr id="70" name="chk7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467225" y="28346400"/>
          <a:ext cx="25622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99</xdr:row>
      <xdr:rowOff>28575</xdr:rowOff>
    </xdr:from>
    <xdr:to>
      <xdr:col>2</xdr:col>
      <xdr:colOff>1628775</xdr:colOff>
      <xdr:row>99</xdr:row>
      <xdr:rowOff>457200</xdr:rowOff>
    </xdr:to>
    <xdr:pic>
      <xdr:nvPicPr>
        <xdr:cNvPr id="71" name="chk7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486275" y="32251650"/>
          <a:ext cx="156210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2352675</xdr:colOff>
      <xdr:row>99</xdr:row>
      <xdr:rowOff>47625</xdr:rowOff>
    </xdr:from>
    <xdr:to>
      <xdr:col>3</xdr:col>
      <xdr:colOff>95250</xdr:colOff>
      <xdr:row>99</xdr:row>
      <xdr:rowOff>457200</xdr:rowOff>
    </xdr:to>
    <xdr:pic>
      <xdr:nvPicPr>
        <xdr:cNvPr id="72" name="chk75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772275" y="3227070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933450</xdr:colOff>
      <xdr:row>99</xdr:row>
      <xdr:rowOff>57150</xdr:rowOff>
    </xdr:from>
    <xdr:to>
      <xdr:col>3</xdr:col>
      <xdr:colOff>2914650</xdr:colOff>
      <xdr:row>99</xdr:row>
      <xdr:rowOff>447675</xdr:rowOff>
    </xdr:to>
    <xdr:pic>
      <xdr:nvPicPr>
        <xdr:cNvPr id="73" name="chk7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886825" y="32280225"/>
          <a:ext cx="1981200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102</xdr:row>
      <xdr:rowOff>104775</xdr:rowOff>
    </xdr:from>
    <xdr:to>
      <xdr:col>2</xdr:col>
      <xdr:colOff>2581275</xdr:colOff>
      <xdr:row>102</xdr:row>
      <xdr:rowOff>361950</xdr:rowOff>
    </xdr:to>
    <xdr:pic>
      <xdr:nvPicPr>
        <xdr:cNvPr id="74" name="CheckBox7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486275" y="3381375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102</xdr:row>
      <xdr:rowOff>76200</xdr:rowOff>
    </xdr:from>
    <xdr:to>
      <xdr:col>3</xdr:col>
      <xdr:colOff>2686050</xdr:colOff>
      <xdr:row>102</xdr:row>
      <xdr:rowOff>342900</xdr:rowOff>
    </xdr:to>
    <xdr:pic>
      <xdr:nvPicPr>
        <xdr:cNvPr id="75" name="CheckBox7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029575" y="33785175"/>
          <a:ext cx="26098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103</xdr:row>
      <xdr:rowOff>47625</xdr:rowOff>
    </xdr:from>
    <xdr:to>
      <xdr:col>2</xdr:col>
      <xdr:colOff>2543175</xdr:colOff>
      <xdr:row>103</xdr:row>
      <xdr:rowOff>314325</xdr:rowOff>
    </xdr:to>
    <xdr:pic>
      <xdr:nvPicPr>
        <xdr:cNvPr id="76" name="CheckBox7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467225" y="34156650"/>
          <a:ext cx="249555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57150</xdr:colOff>
      <xdr:row>103</xdr:row>
      <xdr:rowOff>28575</xdr:rowOff>
    </xdr:from>
    <xdr:to>
      <xdr:col>3</xdr:col>
      <xdr:colOff>2724150</xdr:colOff>
      <xdr:row>103</xdr:row>
      <xdr:rowOff>342900</xdr:rowOff>
    </xdr:to>
    <xdr:pic>
      <xdr:nvPicPr>
        <xdr:cNvPr id="77" name="CheckBox8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010525" y="34137600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104</xdr:row>
      <xdr:rowOff>47625</xdr:rowOff>
    </xdr:from>
    <xdr:to>
      <xdr:col>2</xdr:col>
      <xdr:colOff>2562225</xdr:colOff>
      <xdr:row>104</xdr:row>
      <xdr:rowOff>390525</xdr:rowOff>
    </xdr:to>
    <xdr:pic>
      <xdr:nvPicPr>
        <xdr:cNvPr id="78" name="CheckBox8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476750" y="34528125"/>
          <a:ext cx="250507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57150</xdr:colOff>
      <xdr:row>104</xdr:row>
      <xdr:rowOff>28575</xdr:rowOff>
    </xdr:from>
    <xdr:to>
      <xdr:col>3</xdr:col>
      <xdr:colOff>2724150</xdr:colOff>
      <xdr:row>104</xdr:row>
      <xdr:rowOff>390525</xdr:rowOff>
    </xdr:to>
    <xdr:pic>
      <xdr:nvPicPr>
        <xdr:cNvPr id="79" name="CheckBox8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8010525" y="34509075"/>
          <a:ext cx="26670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105</xdr:row>
      <xdr:rowOff>66675</xdr:rowOff>
    </xdr:from>
    <xdr:to>
      <xdr:col>2</xdr:col>
      <xdr:colOff>2581275</xdr:colOff>
      <xdr:row>105</xdr:row>
      <xdr:rowOff>400050</xdr:rowOff>
    </xdr:to>
    <xdr:pic>
      <xdr:nvPicPr>
        <xdr:cNvPr id="80" name="CheckBox8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476750" y="3496627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66675</xdr:colOff>
      <xdr:row>105</xdr:row>
      <xdr:rowOff>57150</xdr:rowOff>
    </xdr:from>
    <xdr:to>
      <xdr:col>3</xdr:col>
      <xdr:colOff>2733675</xdr:colOff>
      <xdr:row>105</xdr:row>
      <xdr:rowOff>419100</xdr:rowOff>
    </xdr:to>
    <xdr:pic>
      <xdr:nvPicPr>
        <xdr:cNvPr id="81" name="CheckBox8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020050" y="34956750"/>
          <a:ext cx="26670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119</xdr:row>
      <xdr:rowOff>47625</xdr:rowOff>
    </xdr:from>
    <xdr:to>
      <xdr:col>2</xdr:col>
      <xdr:colOff>3438525</xdr:colOff>
      <xdr:row>119</xdr:row>
      <xdr:rowOff>476250</xdr:rowOff>
    </xdr:to>
    <xdr:pic>
      <xdr:nvPicPr>
        <xdr:cNvPr id="82" name="CheckBox86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476750" y="39966900"/>
          <a:ext cx="3381375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120</xdr:row>
      <xdr:rowOff>28575</xdr:rowOff>
    </xdr:from>
    <xdr:to>
      <xdr:col>2</xdr:col>
      <xdr:colOff>3476625</xdr:colOff>
      <xdr:row>120</xdr:row>
      <xdr:rowOff>342900</xdr:rowOff>
    </xdr:to>
    <xdr:pic>
      <xdr:nvPicPr>
        <xdr:cNvPr id="83" name="CheckBox8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476750" y="40481250"/>
          <a:ext cx="3419475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121</xdr:row>
      <xdr:rowOff>47625</xdr:rowOff>
    </xdr:from>
    <xdr:to>
      <xdr:col>2</xdr:col>
      <xdr:colOff>2571750</xdr:colOff>
      <xdr:row>121</xdr:row>
      <xdr:rowOff>266700</xdr:rowOff>
    </xdr:to>
    <xdr:pic>
      <xdr:nvPicPr>
        <xdr:cNvPr id="84" name="CheckBox8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476750" y="40871775"/>
          <a:ext cx="25146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122</xdr:row>
      <xdr:rowOff>76200</xdr:rowOff>
    </xdr:from>
    <xdr:to>
      <xdr:col>2</xdr:col>
      <xdr:colOff>2571750</xdr:colOff>
      <xdr:row>122</xdr:row>
      <xdr:rowOff>295275</xdr:rowOff>
    </xdr:to>
    <xdr:pic>
      <xdr:nvPicPr>
        <xdr:cNvPr id="85" name="CheckBox8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476750" y="41243250"/>
          <a:ext cx="251460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123</xdr:row>
      <xdr:rowOff>28575</xdr:rowOff>
    </xdr:from>
    <xdr:to>
      <xdr:col>2</xdr:col>
      <xdr:colOff>2552700</xdr:colOff>
      <xdr:row>123</xdr:row>
      <xdr:rowOff>314325</xdr:rowOff>
    </xdr:to>
    <xdr:pic>
      <xdr:nvPicPr>
        <xdr:cNvPr id="86" name="CheckBox9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467225" y="41643300"/>
          <a:ext cx="25050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119</xdr:row>
      <xdr:rowOff>38100</xdr:rowOff>
    </xdr:from>
    <xdr:to>
      <xdr:col>3</xdr:col>
      <xdr:colOff>2581275</xdr:colOff>
      <xdr:row>119</xdr:row>
      <xdr:rowOff>476250</xdr:rowOff>
    </xdr:to>
    <xdr:pic>
      <xdr:nvPicPr>
        <xdr:cNvPr id="87" name="CheckBox9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029575" y="39957375"/>
          <a:ext cx="250507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120</xdr:row>
      <xdr:rowOff>76200</xdr:rowOff>
    </xdr:from>
    <xdr:to>
      <xdr:col>3</xdr:col>
      <xdr:colOff>2581275</xdr:colOff>
      <xdr:row>120</xdr:row>
      <xdr:rowOff>323850</xdr:rowOff>
    </xdr:to>
    <xdr:pic>
      <xdr:nvPicPr>
        <xdr:cNvPr id="88" name="CheckBox92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8029575" y="40528875"/>
          <a:ext cx="2505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121</xdr:row>
      <xdr:rowOff>38100</xdr:rowOff>
    </xdr:from>
    <xdr:to>
      <xdr:col>3</xdr:col>
      <xdr:colOff>2590800</xdr:colOff>
      <xdr:row>121</xdr:row>
      <xdr:rowOff>295275</xdr:rowOff>
    </xdr:to>
    <xdr:pic>
      <xdr:nvPicPr>
        <xdr:cNvPr id="89" name="CheckBox93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8039100" y="40862250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122</xdr:row>
      <xdr:rowOff>57150</xdr:rowOff>
    </xdr:from>
    <xdr:to>
      <xdr:col>3</xdr:col>
      <xdr:colOff>2600325</xdr:colOff>
      <xdr:row>122</xdr:row>
      <xdr:rowOff>390525</xdr:rowOff>
    </xdr:to>
    <xdr:pic>
      <xdr:nvPicPr>
        <xdr:cNvPr id="90" name="CheckBox9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048625" y="41224200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114300</xdr:colOff>
      <xdr:row>123</xdr:row>
      <xdr:rowOff>9525</xdr:rowOff>
    </xdr:from>
    <xdr:to>
      <xdr:col>3</xdr:col>
      <xdr:colOff>2619375</xdr:colOff>
      <xdr:row>123</xdr:row>
      <xdr:rowOff>304800</xdr:rowOff>
    </xdr:to>
    <xdr:pic>
      <xdr:nvPicPr>
        <xdr:cNvPr id="91" name="CheckBox95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8067675" y="41624250"/>
          <a:ext cx="250507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124</xdr:row>
      <xdr:rowOff>47625</xdr:rowOff>
    </xdr:from>
    <xdr:to>
      <xdr:col>2</xdr:col>
      <xdr:colOff>2543175</xdr:colOff>
      <xdr:row>124</xdr:row>
      <xdr:rowOff>295275</xdr:rowOff>
    </xdr:to>
    <xdr:pic>
      <xdr:nvPicPr>
        <xdr:cNvPr id="92" name="CheckBox96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457700" y="42014775"/>
          <a:ext cx="2505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66675</xdr:colOff>
      <xdr:row>131</xdr:row>
      <xdr:rowOff>47625</xdr:rowOff>
    </xdr:from>
    <xdr:to>
      <xdr:col>3</xdr:col>
      <xdr:colOff>2962275</xdr:colOff>
      <xdr:row>131</xdr:row>
      <xdr:rowOff>447675</xdr:rowOff>
    </xdr:to>
    <xdr:pic>
      <xdr:nvPicPr>
        <xdr:cNvPr id="93" name="CheckBox9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8020050" y="44357925"/>
          <a:ext cx="2895600" cy="400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132</xdr:row>
      <xdr:rowOff>19050</xdr:rowOff>
    </xdr:from>
    <xdr:to>
      <xdr:col>3</xdr:col>
      <xdr:colOff>2819400</xdr:colOff>
      <xdr:row>132</xdr:row>
      <xdr:rowOff>438150</xdr:rowOff>
    </xdr:to>
    <xdr:pic>
      <xdr:nvPicPr>
        <xdr:cNvPr id="94" name="CheckBox98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8029575" y="44786550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131</xdr:row>
      <xdr:rowOff>38100</xdr:rowOff>
    </xdr:from>
    <xdr:to>
      <xdr:col>2</xdr:col>
      <xdr:colOff>2733675</xdr:colOff>
      <xdr:row>131</xdr:row>
      <xdr:rowOff>457200</xdr:rowOff>
    </xdr:to>
    <xdr:pic>
      <xdr:nvPicPr>
        <xdr:cNvPr id="95" name="CheckBox99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448175" y="44348400"/>
          <a:ext cx="2705100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132</xdr:row>
      <xdr:rowOff>19050</xdr:rowOff>
    </xdr:from>
    <xdr:to>
      <xdr:col>2</xdr:col>
      <xdr:colOff>3152775</xdr:colOff>
      <xdr:row>132</xdr:row>
      <xdr:rowOff>390525</xdr:rowOff>
    </xdr:to>
    <xdr:pic>
      <xdr:nvPicPr>
        <xdr:cNvPr id="96" name="CheckBox10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467225" y="44786550"/>
          <a:ext cx="31051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133</xdr:row>
      <xdr:rowOff>38100</xdr:rowOff>
    </xdr:from>
    <xdr:to>
      <xdr:col>3</xdr:col>
      <xdr:colOff>2733675</xdr:colOff>
      <xdr:row>133</xdr:row>
      <xdr:rowOff>476250</xdr:rowOff>
    </xdr:to>
    <xdr:pic>
      <xdr:nvPicPr>
        <xdr:cNvPr id="97" name="CheckBox10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029575" y="45253275"/>
          <a:ext cx="265747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133</xdr:row>
      <xdr:rowOff>19050</xdr:rowOff>
    </xdr:from>
    <xdr:to>
      <xdr:col>2</xdr:col>
      <xdr:colOff>2552700</xdr:colOff>
      <xdr:row>133</xdr:row>
      <xdr:rowOff>457200</xdr:rowOff>
    </xdr:to>
    <xdr:pic>
      <xdr:nvPicPr>
        <xdr:cNvPr id="98" name="CheckBox102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467225" y="45234225"/>
          <a:ext cx="250507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129</xdr:row>
      <xdr:rowOff>47625</xdr:rowOff>
    </xdr:from>
    <xdr:to>
      <xdr:col>2</xdr:col>
      <xdr:colOff>2562225</xdr:colOff>
      <xdr:row>129</xdr:row>
      <xdr:rowOff>295275</xdr:rowOff>
    </xdr:to>
    <xdr:pic>
      <xdr:nvPicPr>
        <xdr:cNvPr id="99" name="CheckBox103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467225" y="43700700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134</xdr:row>
      <xdr:rowOff>19050</xdr:rowOff>
    </xdr:from>
    <xdr:to>
      <xdr:col>2</xdr:col>
      <xdr:colOff>2695575</xdr:colOff>
      <xdr:row>134</xdr:row>
      <xdr:rowOff>304800</xdr:rowOff>
    </xdr:to>
    <xdr:pic>
      <xdr:nvPicPr>
        <xdr:cNvPr id="100" name="CheckBox104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467225" y="457390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129</xdr:row>
      <xdr:rowOff>28575</xdr:rowOff>
    </xdr:from>
    <xdr:to>
      <xdr:col>3</xdr:col>
      <xdr:colOff>2695575</xdr:colOff>
      <xdr:row>129</xdr:row>
      <xdr:rowOff>314325</xdr:rowOff>
    </xdr:to>
    <xdr:pic>
      <xdr:nvPicPr>
        <xdr:cNvPr id="101" name="CheckBox1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8029575" y="43681650"/>
          <a:ext cx="26193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130</xdr:row>
      <xdr:rowOff>19050</xdr:rowOff>
    </xdr:from>
    <xdr:to>
      <xdr:col>2</xdr:col>
      <xdr:colOff>2933700</xdr:colOff>
      <xdr:row>130</xdr:row>
      <xdr:rowOff>295275</xdr:rowOff>
    </xdr:to>
    <xdr:pic>
      <xdr:nvPicPr>
        <xdr:cNvPr id="102" name="CheckBox106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448175" y="44015025"/>
          <a:ext cx="29051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66675</xdr:colOff>
      <xdr:row>130</xdr:row>
      <xdr:rowOff>57150</xdr:rowOff>
    </xdr:from>
    <xdr:to>
      <xdr:col>3</xdr:col>
      <xdr:colOff>2667000</xdr:colOff>
      <xdr:row>130</xdr:row>
      <xdr:rowOff>304800</xdr:rowOff>
    </xdr:to>
    <xdr:pic>
      <xdr:nvPicPr>
        <xdr:cNvPr id="103" name="CheckBox107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020050" y="44053125"/>
          <a:ext cx="260032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409575</xdr:colOff>
      <xdr:row>141</xdr:row>
      <xdr:rowOff>104775</xdr:rowOff>
    </xdr:from>
    <xdr:to>
      <xdr:col>3</xdr:col>
      <xdr:colOff>2867025</xdr:colOff>
      <xdr:row>141</xdr:row>
      <xdr:rowOff>628650</xdr:rowOff>
    </xdr:to>
    <xdr:pic>
      <xdr:nvPicPr>
        <xdr:cNvPr id="104" name="CommandButton2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8362950" y="48758475"/>
          <a:ext cx="245745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147</xdr:row>
      <xdr:rowOff>104775</xdr:rowOff>
    </xdr:from>
    <xdr:to>
      <xdr:col>2</xdr:col>
      <xdr:colOff>2667000</xdr:colOff>
      <xdr:row>147</xdr:row>
      <xdr:rowOff>428625</xdr:rowOff>
    </xdr:to>
    <xdr:pic>
      <xdr:nvPicPr>
        <xdr:cNvPr id="105" name="CheckBox109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486275" y="50739675"/>
          <a:ext cx="260032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114300</xdr:colOff>
      <xdr:row>147</xdr:row>
      <xdr:rowOff>19050</xdr:rowOff>
    </xdr:from>
    <xdr:to>
      <xdr:col>3</xdr:col>
      <xdr:colOff>2933700</xdr:colOff>
      <xdr:row>147</xdr:row>
      <xdr:rowOff>409575</xdr:rowOff>
    </xdr:to>
    <xdr:pic>
      <xdr:nvPicPr>
        <xdr:cNvPr id="106" name="CheckBox110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067675" y="50653950"/>
          <a:ext cx="2819400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148</xdr:row>
      <xdr:rowOff>57150</xdr:rowOff>
    </xdr:from>
    <xdr:to>
      <xdr:col>2</xdr:col>
      <xdr:colOff>2647950</xdr:colOff>
      <xdr:row>148</xdr:row>
      <xdr:rowOff>361950</xdr:rowOff>
    </xdr:to>
    <xdr:pic>
      <xdr:nvPicPr>
        <xdr:cNvPr id="107" name="CheckBox11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467225" y="51149250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148</xdr:row>
      <xdr:rowOff>57150</xdr:rowOff>
    </xdr:from>
    <xdr:to>
      <xdr:col>3</xdr:col>
      <xdr:colOff>2695575</xdr:colOff>
      <xdr:row>148</xdr:row>
      <xdr:rowOff>361950</xdr:rowOff>
    </xdr:to>
    <xdr:pic>
      <xdr:nvPicPr>
        <xdr:cNvPr id="108" name="CheckBox11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8048625" y="51149250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149</xdr:row>
      <xdr:rowOff>57150</xdr:rowOff>
    </xdr:from>
    <xdr:to>
      <xdr:col>2</xdr:col>
      <xdr:colOff>2647950</xdr:colOff>
      <xdr:row>149</xdr:row>
      <xdr:rowOff>361950</xdr:rowOff>
    </xdr:to>
    <xdr:pic>
      <xdr:nvPicPr>
        <xdr:cNvPr id="109" name="CheckBox11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467225" y="51539775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149</xdr:row>
      <xdr:rowOff>28575</xdr:rowOff>
    </xdr:from>
    <xdr:to>
      <xdr:col>3</xdr:col>
      <xdr:colOff>2695575</xdr:colOff>
      <xdr:row>149</xdr:row>
      <xdr:rowOff>333375</xdr:rowOff>
    </xdr:to>
    <xdr:pic>
      <xdr:nvPicPr>
        <xdr:cNvPr id="110" name="CheckBox114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8048625" y="51511200"/>
          <a:ext cx="26003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156</xdr:row>
      <xdr:rowOff>28575</xdr:rowOff>
    </xdr:from>
    <xdr:to>
      <xdr:col>2</xdr:col>
      <xdr:colOff>2038350</xdr:colOff>
      <xdr:row>156</xdr:row>
      <xdr:rowOff>295275</xdr:rowOff>
    </xdr:to>
    <xdr:pic>
      <xdr:nvPicPr>
        <xdr:cNvPr id="111" name="OptionButton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524375" y="54016275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157</xdr:row>
      <xdr:rowOff>66675</xdr:rowOff>
    </xdr:from>
    <xdr:to>
      <xdr:col>2</xdr:col>
      <xdr:colOff>2038350</xdr:colOff>
      <xdr:row>157</xdr:row>
      <xdr:rowOff>333375</xdr:rowOff>
    </xdr:to>
    <xdr:pic>
      <xdr:nvPicPr>
        <xdr:cNvPr id="112" name="OptionButton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524375" y="54368700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285750</xdr:colOff>
      <xdr:row>156</xdr:row>
      <xdr:rowOff>28575</xdr:rowOff>
    </xdr:from>
    <xdr:to>
      <xdr:col>3</xdr:col>
      <xdr:colOff>2219325</xdr:colOff>
      <xdr:row>156</xdr:row>
      <xdr:rowOff>295275</xdr:rowOff>
    </xdr:to>
    <xdr:pic>
      <xdr:nvPicPr>
        <xdr:cNvPr id="113" name="OptionButton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8239125" y="54016275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285750</xdr:colOff>
      <xdr:row>157</xdr:row>
      <xdr:rowOff>38100</xdr:rowOff>
    </xdr:from>
    <xdr:to>
      <xdr:col>3</xdr:col>
      <xdr:colOff>2219325</xdr:colOff>
      <xdr:row>157</xdr:row>
      <xdr:rowOff>304800</xdr:rowOff>
    </xdr:to>
    <xdr:pic>
      <xdr:nvPicPr>
        <xdr:cNvPr id="114" name="OptionButton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239125" y="54340125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114300</xdr:colOff>
      <xdr:row>161</xdr:row>
      <xdr:rowOff>19050</xdr:rowOff>
    </xdr:from>
    <xdr:to>
      <xdr:col>2</xdr:col>
      <xdr:colOff>2047875</xdr:colOff>
      <xdr:row>161</xdr:row>
      <xdr:rowOff>285750</xdr:rowOff>
    </xdr:to>
    <xdr:pic>
      <xdr:nvPicPr>
        <xdr:cNvPr id="115" name="OptionButton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4533900" y="55797450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152400</xdr:colOff>
      <xdr:row>162</xdr:row>
      <xdr:rowOff>57150</xdr:rowOff>
    </xdr:from>
    <xdr:to>
      <xdr:col>2</xdr:col>
      <xdr:colOff>2085975</xdr:colOff>
      <xdr:row>162</xdr:row>
      <xdr:rowOff>295275</xdr:rowOff>
    </xdr:to>
    <xdr:pic>
      <xdr:nvPicPr>
        <xdr:cNvPr id="116" name="OptionButton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572000" y="56159400"/>
          <a:ext cx="19335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200025</xdr:colOff>
      <xdr:row>161</xdr:row>
      <xdr:rowOff>28575</xdr:rowOff>
    </xdr:from>
    <xdr:to>
      <xdr:col>3</xdr:col>
      <xdr:colOff>2133600</xdr:colOff>
      <xdr:row>161</xdr:row>
      <xdr:rowOff>295275</xdr:rowOff>
    </xdr:to>
    <xdr:pic>
      <xdr:nvPicPr>
        <xdr:cNvPr id="117" name="OptionButton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153400" y="55806975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200025</xdr:colOff>
      <xdr:row>162</xdr:row>
      <xdr:rowOff>38100</xdr:rowOff>
    </xdr:from>
    <xdr:to>
      <xdr:col>3</xdr:col>
      <xdr:colOff>2133600</xdr:colOff>
      <xdr:row>162</xdr:row>
      <xdr:rowOff>304800</xdr:rowOff>
    </xdr:to>
    <xdr:pic>
      <xdr:nvPicPr>
        <xdr:cNvPr id="118" name="OptionButton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8153400" y="56140350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166</xdr:row>
      <xdr:rowOff>38100</xdr:rowOff>
    </xdr:from>
    <xdr:to>
      <xdr:col>2</xdr:col>
      <xdr:colOff>2552700</xdr:colOff>
      <xdr:row>166</xdr:row>
      <xdr:rowOff>314325</xdr:rowOff>
    </xdr:to>
    <xdr:pic>
      <xdr:nvPicPr>
        <xdr:cNvPr id="119" name="CheckBox116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467225" y="57283350"/>
          <a:ext cx="250507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168</xdr:row>
      <xdr:rowOff>38100</xdr:rowOff>
    </xdr:from>
    <xdr:to>
      <xdr:col>2</xdr:col>
      <xdr:colOff>2914650</xdr:colOff>
      <xdr:row>168</xdr:row>
      <xdr:rowOff>457200</xdr:rowOff>
    </xdr:to>
    <xdr:pic>
      <xdr:nvPicPr>
        <xdr:cNvPr id="120" name="CheckBox117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467225" y="58054875"/>
          <a:ext cx="286702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114300</xdr:colOff>
      <xdr:row>167</xdr:row>
      <xdr:rowOff>57150</xdr:rowOff>
    </xdr:from>
    <xdr:to>
      <xdr:col>3</xdr:col>
      <xdr:colOff>3009900</xdr:colOff>
      <xdr:row>167</xdr:row>
      <xdr:rowOff>419100</xdr:rowOff>
    </xdr:to>
    <xdr:pic>
      <xdr:nvPicPr>
        <xdr:cNvPr id="121" name="CheckBox119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8067675" y="57654825"/>
          <a:ext cx="28956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166</xdr:row>
      <xdr:rowOff>57150</xdr:rowOff>
    </xdr:from>
    <xdr:to>
      <xdr:col>3</xdr:col>
      <xdr:colOff>2676525</xdr:colOff>
      <xdr:row>166</xdr:row>
      <xdr:rowOff>314325</xdr:rowOff>
    </xdr:to>
    <xdr:pic>
      <xdr:nvPicPr>
        <xdr:cNvPr id="122" name="CheckBox120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8048625" y="57302400"/>
          <a:ext cx="25812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167</xdr:row>
      <xdr:rowOff>19050</xdr:rowOff>
    </xdr:from>
    <xdr:to>
      <xdr:col>2</xdr:col>
      <xdr:colOff>2647950</xdr:colOff>
      <xdr:row>167</xdr:row>
      <xdr:rowOff>371475</xdr:rowOff>
    </xdr:to>
    <xdr:pic>
      <xdr:nvPicPr>
        <xdr:cNvPr id="123" name="CheckBox12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467225" y="57616725"/>
          <a:ext cx="260032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169</xdr:row>
      <xdr:rowOff>47625</xdr:rowOff>
    </xdr:from>
    <xdr:to>
      <xdr:col>2</xdr:col>
      <xdr:colOff>3419475</xdr:colOff>
      <xdr:row>169</xdr:row>
      <xdr:rowOff>323850</xdr:rowOff>
    </xdr:to>
    <xdr:pic>
      <xdr:nvPicPr>
        <xdr:cNvPr id="124" name="CheckBox122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457700" y="58531125"/>
          <a:ext cx="338137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176</xdr:row>
      <xdr:rowOff>19050</xdr:rowOff>
    </xdr:from>
    <xdr:to>
      <xdr:col>2</xdr:col>
      <xdr:colOff>3057525</xdr:colOff>
      <xdr:row>176</xdr:row>
      <xdr:rowOff>447675</xdr:rowOff>
    </xdr:to>
    <xdr:pic>
      <xdr:nvPicPr>
        <xdr:cNvPr id="125" name="CheckBox123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4476750" y="60731400"/>
          <a:ext cx="3000375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28575</xdr:colOff>
      <xdr:row>176</xdr:row>
      <xdr:rowOff>38100</xdr:rowOff>
    </xdr:from>
    <xdr:to>
      <xdr:col>3</xdr:col>
      <xdr:colOff>2895600</xdr:colOff>
      <xdr:row>176</xdr:row>
      <xdr:rowOff>457200</xdr:rowOff>
    </xdr:to>
    <xdr:pic>
      <xdr:nvPicPr>
        <xdr:cNvPr id="126" name="CheckBox124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7981950" y="60750450"/>
          <a:ext cx="2867025" cy="419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177</xdr:row>
      <xdr:rowOff>66675</xdr:rowOff>
    </xdr:from>
    <xdr:to>
      <xdr:col>2</xdr:col>
      <xdr:colOff>2647950</xdr:colOff>
      <xdr:row>177</xdr:row>
      <xdr:rowOff>352425</xdr:rowOff>
    </xdr:to>
    <xdr:pic>
      <xdr:nvPicPr>
        <xdr:cNvPr id="127" name="CheckBox125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4486275" y="61255275"/>
          <a:ext cx="25812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177</xdr:row>
      <xdr:rowOff>95250</xdr:rowOff>
    </xdr:from>
    <xdr:to>
      <xdr:col>3</xdr:col>
      <xdr:colOff>2886075</xdr:colOff>
      <xdr:row>177</xdr:row>
      <xdr:rowOff>342900</xdr:rowOff>
    </xdr:to>
    <xdr:pic>
      <xdr:nvPicPr>
        <xdr:cNvPr id="128" name="CheckBox126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8001000" y="61283850"/>
          <a:ext cx="28384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178</xdr:row>
      <xdr:rowOff>28575</xdr:rowOff>
    </xdr:from>
    <xdr:to>
      <xdr:col>3</xdr:col>
      <xdr:colOff>2886075</xdr:colOff>
      <xdr:row>178</xdr:row>
      <xdr:rowOff>314325</xdr:rowOff>
    </xdr:to>
    <xdr:pic>
      <xdr:nvPicPr>
        <xdr:cNvPr id="129" name="CheckBox127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8001000" y="61607700"/>
          <a:ext cx="28384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178</xdr:row>
      <xdr:rowOff>28575</xdr:rowOff>
    </xdr:from>
    <xdr:to>
      <xdr:col>2</xdr:col>
      <xdr:colOff>2714625</xdr:colOff>
      <xdr:row>178</xdr:row>
      <xdr:rowOff>314325</xdr:rowOff>
    </xdr:to>
    <xdr:pic>
      <xdr:nvPicPr>
        <xdr:cNvPr id="130" name="CheckBox128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486275" y="616077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57150</xdr:colOff>
      <xdr:row>179</xdr:row>
      <xdr:rowOff>28575</xdr:rowOff>
    </xdr:from>
    <xdr:to>
      <xdr:col>2</xdr:col>
      <xdr:colOff>2705100</xdr:colOff>
      <xdr:row>179</xdr:row>
      <xdr:rowOff>314325</xdr:rowOff>
    </xdr:to>
    <xdr:pic>
      <xdr:nvPicPr>
        <xdr:cNvPr id="131" name="CheckBox129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4476750" y="6195060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180</xdr:row>
      <xdr:rowOff>66675</xdr:rowOff>
    </xdr:from>
    <xdr:to>
      <xdr:col>2</xdr:col>
      <xdr:colOff>3324225</xdr:colOff>
      <xdr:row>180</xdr:row>
      <xdr:rowOff>361950</xdr:rowOff>
    </xdr:to>
    <xdr:pic>
      <xdr:nvPicPr>
        <xdr:cNvPr id="132" name="CheckBox130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486275" y="62341125"/>
          <a:ext cx="325755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185</xdr:row>
      <xdr:rowOff>9525</xdr:rowOff>
    </xdr:from>
    <xdr:to>
      <xdr:col>2</xdr:col>
      <xdr:colOff>2743200</xdr:colOff>
      <xdr:row>185</xdr:row>
      <xdr:rowOff>323850</xdr:rowOff>
    </xdr:to>
    <xdr:pic>
      <xdr:nvPicPr>
        <xdr:cNvPr id="133" name="CheckBox131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4514850" y="64074675"/>
          <a:ext cx="2647950" cy="314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185</xdr:row>
      <xdr:rowOff>38100</xdr:rowOff>
    </xdr:from>
    <xdr:to>
      <xdr:col>3</xdr:col>
      <xdr:colOff>2724150</xdr:colOff>
      <xdr:row>185</xdr:row>
      <xdr:rowOff>323850</xdr:rowOff>
    </xdr:to>
    <xdr:pic>
      <xdr:nvPicPr>
        <xdr:cNvPr id="134" name="CheckBox132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8029575" y="641032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186</xdr:row>
      <xdr:rowOff>66675</xdr:rowOff>
    </xdr:from>
    <xdr:to>
      <xdr:col>2</xdr:col>
      <xdr:colOff>2571750</xdr:colOff>
      <xdr:row>186</xdr:row>
      <xdr:rowOff>314325</xdr:rowOff>
    </xdr:to>
    <xdr:pic>
      <xdr:nvPicPr>
        <xdr:cNvPr id="135" name="CheckBox133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4514850" y="64465200"/>
          <a:ext cx="24765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66675</xdr:colOff>
      <xdr:row>186</xdr:row>
      <xdr:rowOff>19050</xdr:rowOff>
    </xdr:from>
    <xdr:to>
      <xdr:col>3</xdr:col>
      <xdr:colOff>2714625</xdr:colOff>
      <xdr:row>186</xdr:row>
      <xdr:rowOff>304800</xdr:rowOff>
    </xdr:to>
    <xdr:pic>
      <xdr:nvPicPr>
        <xdr:cNvPr id="136" name="CheckBox134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8020050" y="64417575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187</xdr:row>
      <xdr:rowOff>38100</xdr:rowOff>
    </xdr:from>
    <xdr:to>
      <xdr:col>2</xdr:col>
      <xdr:colOff>2743200</xdr:colOff>
      <xdr:row>187</xdr:row>
      <xdr:rowOff>323850</xdr:rowOff>
    </xdr:to>
    <xdr:pic>
      <xdr:nvPicPr>
        <xdr:cNvPr id="137" name="CheckBox135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4514850" y="64779525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187</xdr:row>
      <xdr:rowOff>38100</xdr:rowOff>
    </xdr:from>
    <xdr:to>
      <xdr:col>3</xdr:col>
      <xdr:colOff>2733675</xdr:colOff>
      <xdr:row>187</xdr:row>
      <xdr:rowOff>323850</xdr:rowOff>
    </xdr:to>
    <xdr:pic>
      <xdr:nvPicPr>
        <xdr:cNvPr id="138" name="CheckBox136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039100" y="64779525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188</xdr:row>
      <xdr:rowOff>57150</xdr:rowOff>
    </xdr:from>
    <xdr:to>
      <xdr:col>2</xdr:col>
      <xdr:colOff>2752725</xdr:colOff>
      <xdr:row>188</xdr:row>
      <xdr:rowOff>342900</xdr:rowOff>
    </xdr:to>
    <xdr:pic>
      <xdr:nvPicPr>
        <xdr:cNvPr id="139" name="CheckBox137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4524375" y="651319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104775</xdr:colOff>
      <xdr:row>188</xdr:row>
      <xdr:rowOff>57150</xdr:rowOff>
    </xdr:from>
    <xdr:to>
      <xdr:col>3</xdr:col>
      <xdr:colOff>2752725</xdr:colOff>
      <xdr:row>188</xdr:row>
      <xdr:rowOff>342900</xdr:rowOff>
    </xdr:to>
    <xdr:pic>
      <xdr:nvPicPr>
        <xdr:cNvPr id="140" name="CheckBox138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8058150" y="65131950"/>
          <a:ext cx="26479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189</xdr:row>
      <xdr:rowOff>95250</xdr:rowOff>
    </xdr:from>
    <xdr:to>
      <xdr:col>2</xdr:col>
      <xdr:colOff>2609850</xdr:colOff>
      <xdr:row>189</xdr:row>
      <xdr:rowOff>323850</xdr:rowOff>
    </xdr:to>
    <xdr:pic>
      <xdr:nvPicPr>
        <xdr:cNvPr id="141" name="CheckBox139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4524375" y="65541525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199</xdr:row>
      <xdr:rowOff>57150</xdr:rowOff>
    </xdr:from>
    <xdr:to>
      <xdr:col>2</xdr:col>
      <xdr:colOff>2533650</xdr:colOff>
      <xdr:row>199</xdr:row>
      <xdr:rowOff>342900</xdr:rowOff>
    </xdr:to>
    <xdr:pic>
      <xdr:nvPicPr>
        <xdr:cNvPr id="142" name="CheckBox140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448175" y="68456175"/>
          <a:ext cx="25050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66675</xdr:colOff>
      <xdr:row>199</xdr:row>
      <xdr:rowOff>66675</xdr:rowOff>
    </xdr:from>
    <xdr:to>
      <xdr:col>3</xdr:col>
      <xdr:colOff>2571750</xdr:colOff>
      <xdr:row>199</xdr:row>
      <xdr:rowOff>352425</xdr:rowOff>
    </xdr:to>
    <xdr:pic>
      <xdr:nvPicPr>
        <xdr:cNvPr id="143" name="CheckBox141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8020050" y="68465700"/>
          <a:ext cx="25050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200</xdr:row>
      <xdr:rowOff>47625</xdr:rowOff>
    </xdr:from>
    <xdr:to>
      <xdr:col>2</xdr:col>
      <xdr:colOff>2533650</xdr:colOff>
      <xdr:row>200</xdr:row>
      <xdr:rowOff>276225</xdr:rowOff>
    </xdr:to>
    <xdr:pic>
      <xdr:nvPicPr>
        <xdr:cNvPr id="144" name="CheckBox142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448175" y="68808600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76200</xdr:colOff>
      <xdr:row>200</xdr:row>
      <xdr:rowOff>38100</xdr:rowOff>
    </xdr:from>
    <xdr:to>
      <xdr:col>3</xdr:col>
      <xdr:colOff>2581275</xdr:colOff>
      <xdr:row>200</xdr:row>
      <xdr:rowOff>266700</xdr:rowOff>
    </xdr:to>
    <xdr:pic>
      <xdr:nvPicPr>
        <xdr:cNvPr id="145" name="CheckBox143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8029575" y="68799075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201</xdr:row>
      <xdr:rowOff>28575</xdr:rowOff>
    </xdr:from>
    <xdr:to>
      <xdr:col>2</xdr:col>
      <xdr:colOff>2533650</xdr:colOff>
      <xdr:row>201</xdr:row>
      <xdr:rowOff>285750</xdr:rowOff>
    </xdr:to>
    <xdr:pic>
      <xdr:nvPicPr>
        <xdr:cNvPr id="146" name="CheckBox144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448175" y="69094350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57150</xdr:colOff>
      <xdr:row>201</xdr:row>
      <xdr:rowOff>38100</xdr:rowOff>
    </xdr:from>
    <xdr:to>
      <xdr:col>3</xdr:col>
      <xdr:colOff>2562225</xdr:colOff>
      <xdr:row>201</xdr:row>
      <xdr:rowOff>266700</xdr:rowOff>
    </xdr:to>
    <xdr:pic>
      <xdr:nvPicPr>
        <xdr:cNvPr id="147" name="CheckBox145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8010525" y="69103875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202</xdr:row>
      <xdr:rowOff>28575</xdr:rowOff>
    </xdr:from>
    <xdr:to>
      <xdr:col>2</xdr:col>
      <xdr:colOff>3467100</xdr:colOff>
      <xdr:row>202</xdr:row>
      <xdr:rowOff>304800</xdr:rowOff>
    </xdr:to>
    <xdr:pic>
      <xdr:nvPicPr>
        <xdr:cNvPr id="148" name="CheckBox146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457700" y="69399150"/>
          <a:ext cx="34290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203</xdr:row>
      <xdr:rowOff>19050</xdr:rowOff>
    </xdr:from>
    <xdr:to>
      <xdr:col>2</xdr:col>
      <xdr:colOff>2914650</xdr:colOff>
      <xdr:row>203</xdr:row>
      <xdr:rowOff>371475</xdr:rowOff>
    </xdr:to>
    <xdr:pic>
      <xdr:nvPicPr>
        <xdr:cNvPr id="149" name="CheckBox147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467225" y="69703950"/>
          <a:ext cx="286702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9</xdr:row>
      <xdr:rowOff>47625</xdr:rowOff>
    </xdr:from>
    <xdr:to>
      <xdr:col>3</xdr:col>
      <xdr:colOff>2105025</xdr:colOff>
      <xdr:row>9</xdr:row>
      <xdr:rowOff>314325</xdr:rowOff>
    </xdr:to>
    <xdr:pic>
      <xdr:nvPicPr>
        <xdr:cNvPr id="150" name="chk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7991475" y="2066925"/>
          <a:ext cx="2066925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95250</xdr:colOff>
      <xdr:row>57</xdr:row>
      <xdr:rowOff>38100</xdr:rowOff>
    </xdr:from>
    <xdr:to>
      <xdr:col>3</xdr:col>
      <xdr:colOff>2981325</xdr:colOff>
      <xdr:row>57</xdr:row>
      <xdr:rowOff>276225</xdr:rowOff>
    </xdr:to>
    <xdr:pic>
      <xdr:nvPicPr>
        <xdr:cNvPr id="151" name="chk38a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8048625" y="16573500"/>
          <a:ext cx="288607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38100</xdr:colOff>
      <xdr:row>30</xdr:row>
      <xdr:rowOff>38100</xdr:rowOff>
    </xdr:from>
    <xdr:to>
      <xdr:col>3</xdr:col>
      <xdr:colOff>619125</xdr:colOff>
      <xdr:row>30</xdr:row>
      <xdr:rowOff>266700</xdr:rowOff>
    </xdr:to>
    <xdr:pic>
      <xdr:nvPicPr>
        <xdr:cNvPr id="152" name="OptionButton1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7991475" y="887730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723900</xdr:colOff>
      <xdr:row>30</xdr:row>
      <xdr:rowOff>38100</xdr:rowOff>
    </xdr:from>
    <xdr:to>
      <xdr:col>3</xdr:col>
      <xdr:colOff>1600200</xdr:colOff>
      <xdr:row>30</xdr:row>
      <xdr:rowOff>266700</xdr:rowOff>
    </xdr:to>
    <xdr:pic>
      <xdr:nvPicPr>
        <xdr:cNvPr id="153" name="OptionButton1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8677275" y="8877300"/>
          <a:ext cx="876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1600200</xdr:colOff>
      <xdr:row>30</xdr:row>
      <xdr:rowOff>38100</xdr:rowOff>
    </xdr:from>
    <xdr:to>
      <xdr:col>3</xdr:col>
      <xdr:colOff>2733675</xdr:colOff>
      <xdr:row>30</xdr:row>
      <xdr:rowOff>266700</xdr:rowOff>
    </xdr:to>
    <xdr:pic>
      <xdr:nvPicPr>
        <xdr:cNvPr id="154" name="OptionButton1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9553575" y="8877300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43</xdr:row>
      <xdr:rowOff>38100</xdr:rowOff>
    </xdr:from>
    <xdr:to>
      <xdr:col>2</xdr:col>
      <xdr:colOff>2790825</xdr:colOff>
      <xdr:row>43</xdr:row>
      <xdr:rowOff>295275</xdr:rowOff>
    </xdr:to>
    <xdr:pic>
      <xdr:nvPicPr>
        <xdr:cNvPr id="155" name="CheckBox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4448175" y="12258675"/>
          <a:ext cx="276225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52</xdr:row>
      <xdr:rowOff>9525</xdr:rowOff>
    </xdr:from>
    <xdr:to>
      <xdr:col>2</xdr:col>
      <xdr:colOff>2695575</xdr:colOff>
      <xdr:row>52</xdr:row>
      <xdr:rowOff>276225</xdr:rowOff>
    </xdr:to>
    <xdr:pic>
      <xdr:nvPicPr>
        <xdr:cNvPr id="156" name="CheckBox2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448175" y="15106650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53</xdr:row>
      <xdr:rowOff>9525</xdr:rowOff>
    </xdr:from>
    <xdr:to>
      <xdr:col>2</xdr:col>
      <xdr:colOff>2695575</xdr:colOff>
      <xdr:row>53</xdr:row>
      <xdr:rowOff>314325</xdr:rowOff>
    </xdr:to>
    <xdr:pic>
      <xdr:nvPicPr>
        <xdr:cNvPr id="157" name="CheckBox3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4448175" y="153924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54</xdr:row>
      <xdr:rowOff>9525</xdr:rowOff>
    </xdr:from>
    <xdr:to>
      <xdr:col>2</xdr:col>
      <xdr:colOff>2695575</xdr:colOff>
      <xdr:row>54</xdr:row>
      <xdr:rowOff>276225</xdr:rowOff>
    </xdr:to>
    <xdr:pic>
      <xdr:nvPicPr>
        <xdr:cNvPr id="158" name="CheckBox4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448175" y="15725775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74</xdr:row>
      <xdr:rowOff>9525</xdr:rowOff>
    </xdr:from>
    <xdr:to>
      <xdr:col>2</xdr:col>
      <xdr:colOff>2705100</xdr:colOff>
      <xdr:row>74</xdr:row>
      <xdr:rowOff>352425</xdr:rowOff>
    </xdr:to>
    <xdr:pic>
      <xdr:nvPicPr>
        <xdr:cNvPr id="159" name="CheckBox5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457700" y="22860000"/>
          <a:ext cx="26670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75</xdr:row>
      <xdr:rowOff>57150</xdr:rowOff>
    </xdr:from>
    <xdr:to>
      <xdr:col>2</xdr:col>
      <xdr:colOff>2714625</xdr:colOff>
      <xdr:row>75</xdr:row>
      <xdr:rowOff>314325</xdr:rowOff>
    </xdr:to>
    <xdr:pic>
      <xdr:nvPicPr>
        <xdr:cNvPr id="160" name="CheckBox6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467225" y="23288625"/>
          <a:ext cx="266700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76200</xdr:colOff>
      <xdr:row>76</xdr:row>
      <xdr:rowOff>9525</xdr:rowOff>
    </xdr:from>
    <xdr:to>
      <xdr:col>2</xdr:col>
      <xdr:colOff>2743200</xdr:colOff>
      <xdr:row>76</xdr:row>
      <xdr:rowOff>285750</xdr:rowOff>
    </xdr:to>
    <xdr:pic>
      <xdr:nvPicPr>
        <xdr:cNvPr id="161" name="CheckBox7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4495800" y="23593425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83</xdr:row>
      <xdr:rowOff>9525</xdr:rowOff>
    </xdr:from>
    <xdr:to>
      <xdr:col>2</xdr:col>
      <xdr:colOff>2705100</xdr:colOff>
      <xdr:row>83</xdr:row>
      <xdr:rowOff>352425</xdr:rowOff>
    </xdr:to>
    <xdr:pic>
      <xdr:nvPicPr>
        <xdr:cNvPr id="162" name="CheckBox8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457700" y="26212800"/>
          <a:ext cx="26670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84</xdr:row>
      <xdr:rowOff>19050</xdr:rowOff>
    </xdr:from>
    <xdr:to>
      <xdr:col>2</xdr:col>
      <xdr:colOff>2695575</xdr:colOff>
      <xdr:row>84</xdr:row>
      <xdr:rowOff>342900</xdr:rowOff>
    </xdr:to>
    <xdr:pic>
      <xdr:nvPicPr>
        <xdr:cNvPr id="163" name="CheckBox9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4448175" y="26584275"/>
          <a:ext cx="266700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85</xdr:row>
      <xdr:rowOff>47625</xdr:rowOff>
    </xdr:from>
    <xdr:to>
      <xdr:col>2</xdr:col>
      <xdr:colOff>2686050</xdr:colOff>
      <xdr:row>85</xdr:row>
      <xdr:rowOff>323850</xdr:rowOff>
    </xdr:to>
    <xdr:pic>
      <xdr:nvPicPr>
        <xdr:cNvPr id="164" name="CheckBox10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438650" y="26965275"/>
          <a:ext cx="26670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106</xdr:row>
      <xdr:rowOff>9525</xdr:rowOff>
    </xdr:from>
    <xdr:to>
      <xdr:col>2</xdr:col>
      <xdr:colOff>2705100</xdr:colOff>
      <xdr:row>106</xdr:row>
      <xdr:rowOff>352425</xdr:rowOff>
    </xdr:to>
    <xdr:pic>
      <xdr:nvPicPr>
        <xdr:cNvPr id="165" name="CheckBox11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4457700" y="35366325"/>
          <a:ext cx="26670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107</xdr:row>
      <xdr:rowOff>9525</xdr:rowOff>
    </xdr:from>
    <xdr:to>
      <xdr:col>2</xdr:col>
      <xdr:colOff>2705100</xdr:colOff>
      <xdr:row>107</xdr:row>
      <xdr:rowOff>352425</xdr:rowOff>
    </xdr:to>
    <xdr:pic>
      <xdr:nvPicPr>
        <xdr:cNvPr id="166" name="CheckBox37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457700" y="35756850"/>
          <a:ext cx="26670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125</xdr:row>
      <xdr:rowOff>47625</xdr:rowOff>
    </xdr:from>
    <xdr:to>
      <xdr:col>2</xdr:col>
      <xdr:colOff>2543175</xdr:colOff>
      <xdr:row>125</xdr:row>
      <xdr:rowOff>295275</xdr:rowOff>
    </xdr:to>
    <xdr:pic>
      <xdr:nvPicPr>
        <xdr:cNvPr id="167" name="CheckBox38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4457700" y="42424350"/>
          <a:ext cx="2505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126</xdr:row>
      <xdr:rowOff>47625</xdr:rowOff>
    </xdr:from>
    <xdr:to>
      <xdr:col>2</xdr:col>
      <xdr:colOff>2543175</xdr:colOff>
      <xdr:row>126</xdr:row>
      <xdr:rowOff>295275</xdr:rowOff>
    </xdr:to>
    <xdr:pic>
      <xdr:nvPicPr>
        <xdr:cNvPr id="168" name="CheckBox39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457700" y="42748200"/>
          <a:ext cx="2505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135</xdr:row>
      <xdr:rowOff>47625</xdr:rowOff>
    </xdr:from>
    <xdr:to>
      <xdr:col>2</xdr:col>
      <xdr:colOff>2543175</xdr:colOff>
      <xdr:row>135</xdr:row>
      <xdr:rowOff>295275</xdr:rowOff>
    </xdr:to>
    <xdr:pic>
      <xdr:nvPicPr>
        <xdr:cNvPr id="169" name="CheckBox5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4457700" y="46081950"/>
          <a:ext cx="2505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136</xdr:row>
      <xdr:rowOff>66675</xdr:rowOff>
    </xdr:from>
    <xdr:to>
      <xdr:col>2</xdr:col>
      <xdr:colOff>2543175</xdr:colOff>
      <xdr:row>136</xdr:row>
      <xdr:rowOff>323850</xdr:rowOff>
    </xdr:to>
    <xdr:pic>
      <xdr:nvPicPr>
        <xdr:cNvPr id="170" name="CheckBox68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457700" y="464153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137</xdr:row>
      <xdr:rowOff>28575</xdr:rowOff>
    </xdr:from>
    <xdr:to>
      <xdr:col>2</xdr:col>
      <xdr:colOff>3124200</xdr:colOff>
      <xdr:row>137</xdr:row>
      <xdr:rowOff>304800</xdr:rowOff>
    </xdr:to>
    <xdr:pic>
      <xdr:nvPicPr>
        <xdr:cNvPr id="171" name="CheckBox69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4438650" y="46729650"/>
          <a:ext cx="310515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150</xdr:row>
      <xdr:rowOff>47625</xdr:rowOff>
    </xdr:from>
    <xdr:to>
      <xdr:col>2</xdr:col>
      <xdr:colOff>2552700</xdr:colOff>
      <xdr:row>150</xdr:row>
      <xdr:rowOff>295275</xdr:rowOff>
    </xdr:to>
    <xdr:pic>
      <xdr:nvPicPr>
        <xdr:cNvPr id="172" name="CheckBox70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467225" y="51901725"/>
          <a:ext cx="2505075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151</xdr:row>
      <xdr:rowOff>57150</xdr:rowOff>
    </xdr:from>
    <xdr:to>
      <xdr:col>2</xdr:col>
      <xdr:colOff>2543175</xdr:colOff>
      <xdr:row>151</xdr:row>
      <xdr:rowOff>314325</xdr:rowOff>
    </xdr:to>
    <xdr:pic>
      <xdr:nvPicPr>
        <xdr:cNvPr id="173" name="CheckBox71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4457700" y="52235100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152</xdr:row>
      <xdr:rowOff>28575</xdr:rowOff>
    </xdr:from>
    <xdr:to>
      <xdr:col>2</xdr:col>
      <xdr:colOff>2524125</xdr:colOff>
      <xdr:row>152</xdr:row>
      <xdr:rowOff>257175</xdr:rowOff>
    </xdr:to>
    <xdr:pic>
      <xdr:nvPicPr>
        <xdr:cNvPr id="174" name="CheckBox72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438650" y="52568475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170</xdr:row>
      <xdr:rowOff>28575</xdr:rowOff>
    </xdr:from>
    <xdr:to>
      <xdr:col>2</xdr:col>
      <xdr:colOff>3419475</xdr:colOff>
      <xdr:row>170</xdr:row>
      <xdr:rowOff>304800</xdr:rowOff>
    </xdr:to>
    <xdr:pic>
      <xdr:nvPicPr>
        <xdr:cNvPr id="175" name="CheckBox73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4457700" y="58874025"/>
          <a:ext cx="338137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171</xdr:row>
      <xdr:rowOff>19050</xdr:rowOff>
    </xdr:from>
    <xdr:to>
      <xdr:col>2</xdr:col>
      <xdr:colOff>3429000</xdr:colOff>
      <xdr:row>171</xdr:row>
      <xdr:rowOff>295275</xdr:rowOff>
    </xdr:to>
    <xdr:pic>
      <xdr:nvPicPr>
        <xdr:cNvPr id="176" name="CheckBox74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467225" y="59197875"/>
          <a:ext cx="338137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76200</xdr:colOff>
      <xdr:row>181</xdr:row>
      <xdr:rowOff>28575</xdr:rowOff>
    </xdr:from>
    <xdr:to>
      <xdr:col>2</xdr:col>
      <xdr:colOff>3333750</xdr:colOff>
      <xdr:row>181</xdr:row>
      <xdr:rowOff>323850</xdr:rowOff>
    </xdr:to>
    <xdr:pic>
      <xdr:nvPicPr>
        <xdr:cNvPr id="177" name="CheckBox75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4495800" y="62684025"/>
          <a:ext cx="325755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66675</xdr:colOff>
      <xdr:row>182</xdr:row>
      <xdr:rowOff>57150</xdr:rowOff>
    </xdr:from>
    <xdr:to>
      <xdr:col>2</xdr:col>
      <xdr:colOff>3324225</xdr:colOff>
      <xdr:row>182</xdr:row>
      <xdr:rowOff>295275</xdr:rowOff>
    </xdr:to>
    <xdr:pic>
      <xdr:nvPicPr>
        <xdr:cNvPr id="178" name="CheckBox76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4486275" y="63055500"/>
          <a:ext cx="32575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190</xdr:row>
      <xdr:rowOff>95250</xdr:rowOff>
    </xdr:from>
    <xdr:to>
      <xdr:col>2</xdr:col>
      <xdr:colOff>2609850</xdr:colOff>
      <xdr:row>190</xdr:row>
      <xdr:rowOff>323850</xdr:rowOff>
    </xdr:to>
    <xdr:pic>
      <xdr:nvPicPr>
        <xdr:cNvPr id="179" name="CheckBox85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4524375" y="65913000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191</xdr:row>
      <xdr:rowOff>95250</xdr:rowOff>
    </xdr:from>
    <xdr:to>
      <xdr:col>2</xdr:col>
      <xdr:colOff>2609850</xdr:colOff>
      <xdr:row>191</xdr:row>
      <xdr:rowOff>323850</xdr:rowOff>
    </xdr:to>
    <xdr:pic>
      <xdr:nvPicPr>
        <xdr:cNvPr id="180" name="CheckBox108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4524375" y="66274950"/>
          <a:ext cx="2505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204</xdr:row>
      <xdr:rowOff>19050</xdr:rowOff>
    </xdr:from>
    <xdr:to>
      <xdr:col>2</xdr:col>
      <xdr:colOff>2914650</xdr:colOff>
      <xdr:row>204</xdr:row>
      <xdr:rowOff>323850</xdr:rowOff>
    </xdr:to>
    <xdr:pic>
      <xdr:nvPicPr>
        <xdr:cNvPr id="181" name="CheckBox115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4467225" y="70104000"/>
          <a:ext cx="28670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205</xdr:row>
      <xdr:rowOff>19050</xdr:rowOff>
    </xdr:from>
    <xdr:to>
      <xdr:col>2</xdr:col>
      <xdr:colOff>2914650</xdr:colOff>
      <xdr:row>205</xdr:row>
      <xdr:rowOff>295275</xdr:rowOff>
    </xdr:to>
    <xdr:pic>
      <xdr:nvPicPr>
        <xdr:cNvPr id="182" name="CheckBox118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4467225" y="70456425"/>
          <a:ext cx="2867025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19050</xdr:rowOff>
    </xdr:from>
    <xdr:to>
      <xdr:col>7</xdr:col>
      <xdr:colOff>409575</xdr:colOff>
      <xdr:row>3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2190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1895475</xdr:colOff>
      <xdr:row>0</xdr:row>
      <xdr:rowOff>57150</xdr:rowOff>
    </xdr:from>
    <xdr:to>
      <xdr:col>6</xdr:col>
      <xdr:colOff>276225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57150"/>
          <a:ext cx="2600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H221"/>
  <sheetViews>
    <sheetView tabSelected="1" zoomScale="70" zoomScaleNormal="70" workbookViewId="0" topLeftCell="A1">
      <selection activeCell="A1" sqref="A1:D1"/>
    </sheetView>
  </sheetViews>
  <sheetFormatPr defaultColWidth="9.140625" defaultRowHeight="15"/>
  <cols>
    <col min="1" max="1" width="28.8515625" style="0" customWidth="1"/>
    <col min="2" max="2" width="37.421875" style="0" customWidth="1"/>
    <col min="3" max="3" width="53.00390625" style="0" customWidth="1"/>
    <col min="4" max="6" width="47.28125" style="0" customWidth="1"/>
    <col min="7" max="9" width="9.140625" style="0" customWidth="1"/>
    <col min="10" max="10" width="6.00390625" style="0" customWidth="1"/>
    <col min="11" max="11" width="6.28125" style="0" customWidth="1"/>
    <col min="12" max="12" width="7.421875" style="0" customWidth="1"/>
    <col min="13" max="13" width="7.57421875" style="0" customWidth="1"/>
    <col min="14" max="14" width="6.7109375" style="0" customWidth="1"/>
    <col min="15" max="15" width="7.7109375" style="0" customWidth="1"/>
    <col min="16" max="25" width="9.140625" style="0" customWidth="1"/>
    <col min="26" max="26" width="9.8515625" style="157" hidden="1" customWidth="1"/>
    <col min="27" max="27" width="16.57421875" style="158" hidden="1" customWidth="1"/>
  </cols>
  <sheetData>
    <row r="1" spans="1:6" ht="23.25">
      <c r="A1" s="288" t="s">
        <v>102</v>
      </c>
      <c r="B1" s="288"/>
      <c r="C1" s="288"/>
      <c r="D1" s="288"/>
      <c r="E1" s="46"/>
      <c r="F1" s="46"/>
    </row>
    <row r="2" spans="1:6" ht="15.75">
      <c r="A2" s="1"/>
      <c r="B2" s="1"/>
      <c r="C2" s="72"/>
      <c r="D2" s="72"/>
      <c r="E2" s="72"/>
      <c r="F2" s="72"/>
    </row>
    <row r="3" spans="1:6" ht="15.75">
      <c r="A3" s="1"/>
      <c r="B3" s="1"/>
      <c r="C3" s="72"/>
      <c r="D3" s="72"/>
      <c r="E3" s="72"/>
      <c r="F3" s="72"/>
    </row>
    <row r="4" spans="1:6" ht="15.75">
      <c r="A4" s="1"/>
      <c r="B4" s="1"/>
      <c r="C4" s="72"/>
      <c r="D4" s="72"/>
      <c r="E4" s="72"/>
      <c r="F4" s="72"/>
    </row>
    <row r="5" spans="1:6" ht="15.75">
      <c r="A5" s="1"/>
      <c r="B5" s="1"/>
      <c r="C5" s="72"/>
      <c r="D5" s="72"/>
      <c r="E5" s="72"/>
      <c r="F5" s="72"/>
    </row>
    <row r="6" spans="1:6" ht="15.75">
      <c r="A6" s="1"/>
      <c r="B6" s="1"/>
      <c r="C6" s="72"/>
      <c r="D6" s="72"/>
      <c r="E6" s="72"/>
      <c r="F6" s="72"/>
    </row>
    <row r="7" spans="3:6" ht="15">
      <c r="C7" s="71"/>
      <c r="D7" s="71"/>
      <c r="E7" s="71"/>
      <c r="F7" s="71"/>
    </row>
    <row r="8" spans="1:27" ht="21" customHeight="1">
      <c r="A8" s="2" t="s">
        <v>0</v>
      </c>
      <c r="B8" s="2" t="s">
        <v>1</v>
      </c>
      <c r="C8" s="280" t="s">
        <v>2</v>
      </c>
      <c r="D8" s="280"/>
      <c r="E8" s="113"/>
      <c r="F8" s="113"/>
      <c r="AA8" s="158" t="s">
        <v>3</v>
      </c>
    </row>
    <row r="9" spans="1:27" s="3" customFormat="1" ht="21" customHeight="1" thickBot="1">
      <c r="A9" s="195" t="s">
        <v>4</v>
      </c>
      <c r="B9" s="229" t="s">
        <v>5</v>
      </c>
      <c r="C9" s="281" t="s">
        <v>6</v>
      </c>
      <c r="D9" s="281"/>
      <c r="E9" s="114"/>
      <c r="F9" s="114"/>
      <c r="Z9" s="159"/>
      <c r="AA9" s="160"/>
    </row>
    <row r="10" spans="1:138" ht="25.5" customHeight="1" thickTop="1">
      <c r="A10" s="195"/>
      <c r="B10" s="230"/>
      <c r="C10" s="73" t="b">
        <v>1</v>
      </c>
      <c r="D10" s="73"/>
      <c r="E10" s="115"/>
      <c r="F10" s="115">
        <v>0</v>
      </c>
      <c r="AA10" s="249">
        <v>0</v>
      </c>
      <c r="EG10">
        <v>0</v>
      </c>
      <c r="EH10">
        <v>0</v>
      </c>
    </row>
    <row r="11" spans="1:27" ht="27" customHeight="1">
      <c r="A11" s="195"/>
      <c r="B11" s="230"/>
      <c r="C11" s="74" t="b">
        <v>0</v>
      </c>
      <c r="D11" s="74"/>
      <c r="E11" s="115"/>
      <c r="F11" s="115"/>
      <c r="AA11" s="249"/>
    </row>
    <row r="12" spans="1:6" ht="30" customHeight="1">
      <c r="A12" s="195"/>
      <c r="B12" s="231"/>
      <c r="C12" s="198" t="s">
        <v>79</v>
      </c>
      <c r="D12" s="199"/>
      <c r="E12" s="49"/>
      <c r="F12" s="49"/>
    </row>
    <row r="13" spans="1:6" ht="15">
      <c r="A13" s="195"/>
      <c r="B13" s="8"/>
      <c r="C13" s="5"/>
      <c r="D13" s="5"/>
      <c r="E13" s="116"/>
      <c r="F13" s="116"/>
    </row>
    <row r="14" spans="1:27" ht="34.5" customHeight="1">
      <c r="A14" s="196"/>
      <c r="B14" s="273" t="s">
        <v>101</v>
      </c>
      <c r="C14" s="274" t="s">
        <v>7</v>
      </c>
      <c r="D14" s="275"/>
      <c r="E14" s="117"/>
      <c r="F14" s="117"/>
      <c r="AA14" s="249">
        <v>0</v>
      </c>
    </row>
    <row r="15" spans="1:27" ht="26.25" customHeight="1">
      <c r="A15" s="196"/>
      <c r="B15" s="273"/>
      <c r="C15" s="74"/>
      <c r="D15" s="74"/>
      <c r="E15" s="115"/>
      <c r="F15" s="115"/>
      <c r="AA15" s="249"/>
    </row>
    <row r="16" spans="1:27" ht="24.75" customHeight="1">
      <c r="A16" s="196"/>
      <c r="B16" s="273"/>
      <c r="C16" s="74"/>
      <c r="D16" s="74"/>
      <c r="E16" s="115"/>
      <c r="F16" s="115"/>
      <c r="AA16" s="249"/>
    </row>
    <row r="17" spans="1:27" ht="22.5" customHeight="1">
      <c r="A17" s="196"/>
      <c r="B17" s="273"/>
      <c r="C17" s="74"/>
      <c r="D17" s="74"/>
      <c r="E17" s="115"/>
      <c r="F17" s="115"/>
      <c r="AA17" s="249"/>
    </row>
    <row r="18" spans="1:6" ht="33" customHeight="1">
      <c r="A18" s="196"/>
      <c r="B18" s="273"/>
      <c r="C18" s="200" t="s">
        <v>80</v>
      </c>
      <c r="D18" s="201"/>
      <c r="E18" s="118"/>
      <c r="F18" s="118"/>
    </row>
    <row r="19" spans="1:6" ht="15">
      <c r="A19" s="195"/>
      <c r="B19" s="10"/>
      <c r="C19" s="75"/>
      <c r="D19" s="75"/>
      <c r="E19" s="119"/>
      <c r="F19" s="119"/>
    </row>
    <row r="20" spans="1:27" ht="19.5" customHeight="1">
      <c r="A20" s="195"/>
      <c r="B20" s="213" t="s">
        <v>8</v>
      </c>
      <c r="C20" s="276" t="s">
        <v>9</v>
      </c>
      <c r="D20" s="276"/>
      <c r="E20" s="120"/>
      <c r="F20" s="120"/>
      <c r="AA20" s="277">
        <v>1</v>
      </c>
    </row>
    <row r="21" spans="1:27" ht="24.75" customHeight="1">
      <c r="A21" s="195"/>
      <c r="B21" s="213"/>
      <c r="C21" s="76"/>
      <c r="D21" s="76"/>
      <c r="E21" s="121"/>
      <c r="F21" s="121"/>
      <c r="AA21" s="277"/>
    </row>
    <row r="22" spans="1:6" ht="26.25" customHeight="1" thickBot="1">
      <c r="A22" s="195"/>
      <c r="B22" s="213"/>
      <c r="C22" s="77"/>
      <c r="D22" s="77"/>
      <c r="E22" s="121"/>
      <c r="F22" s="121"/>
    </row>
    <row r="23" spans="1:6" ht="29.25" customHeight="1" thickBot="1">
      <c r="A23" s="195"/>
      <c r="B23" s="7"/>
      <c r="C23" s="202" t="s">
        <v>10</v>
      </c>
      <c r="D23" s="203"/>
      <c r="E23" s="49"/>
      <c r="F23" s="49"/>
    </row>
    <row r="24" spans="1:27" ht="30" customHeight="1">
      <c r="A24" s="195"/>
      <c r="B24" s="282" t="s">
        <v>11</v>
      </c>
      <c r="C24" s="284" t="s">
        <v>12</v>
      </c>
      <c r="D24" s="285"/>
      <c r="E24" s="117"/>
      <c r="F24" s="117"/>
      <c r="Z24" s="157">
        <f>COUNTIF(C25:D27,"True")</f>
        <v>0</v>
      </c>
      <c r="AA24" s="210">
        <f>IF(Z24&gt;=5,5,IF(Z24&gt;=4,4,IF(Z24&gt;=3,3,IF(Z24=2,2,IF(Z24=1,1,0)))))</f>
        <v>0</v>
      </c>
    </row>
    <row r="25" spans="1:27" ht="22.5" customHeight="1">
      <c r="A25" s="195"/>
      <c r="B25" s="283"/>
      <c r="C25" s="74" t="b">
        <v>0</v>
      </c>
      <c r="D25" s="74" t="b">
        <v>0</v>
      </c>
      <c r="E25" s="115"/>
      <c r="F25" s="115"/>
      <c r="AA25" s="210"/>
    </row>
    <row r="26" spans="1:6" ht="22.5" customHeight="1">
      <c r="A26" s="195"/>
      <c r="B26" s="283"/>
      <c r="C26" s="74" t="b">
        <v>0</v>
      </c>
      <c r="D26" s="74" t="b">
        <v>0</v>
      </c>
      <c r="E26" s="115"/>
      <c r="F26" s="115"/>
    </row>
    <row r="27" spans="1:6" ht="37.5" customHeight="1">
      <c r="A27" s="195"/>
      <c r="B27" s="283"/>
      <c r="C27" s="74" t="b">
        <v>0</v>
      </c>
      <c r="D27" s="74" t="b">
        <v>0</v>
      </c>
      <c r="E27" s="115"/>
      <c r="F27" s="115"/>
    </row>
    <row r="28" spans="1:27" ht="30" customHeight="1" thickBot="1">
      <c r="A28" s="195"/>
      <c r="B28" s="283"/>
      <c r="C28" s="263" t="s">
        <v>13</v>
      </c>
      <c r="D28" s="263"/>
      <c r="E28" s="114"/>
      <c r="F28" s="114"/>
      <c r="Z28" s="157">
        <f>_xlfn.IFERROR((Z29/Z30)*100%,0)</f>
        <v>0</v>
      </c>
      <c r="AA28" s="210">
        <f>IF(Z28&gt;=0.8,5,IF(Z28&gt;0.6,4,IF(Z28&gt;0.4,3,IF(Z28&gt;0.2,2,1))))</f>
        <v>1</v>
      </c>
    </row>
    <row r="29" spans="1:27" ht="26.25" customHeight="1" thickBot="1">
      <c r="A29" s="195"/>
      <c r="B29" s="283"/>
      <c r="C29" s="78" t="s">
        <v>14</v>
      </c>
      <c r="D29" s="53"/>
      <c r="E29" s="122"/>
      <c r="F29" s="122"/>
      <c r="Z29" s="157">
        <f>D29</f>
        <v>0</v>
      </c>
      <c r="AA29" s="210"/>
    </row>
    <row r="30" spans="1:26" ht="15">
      <c r="A30" s="195"/>
      <c r="B30" s="283"/>
      <c r="C30" s="74"/>
      <c r="D30" s="79"/>
      <c r="E30" s="115"/>
      <c r="F30" s="115"/>
      <c r="Z30" s="157">
        <v>7</v>
      </c>
    </row>
    <row r="31" spans="1:6" ht="24" customHeight="1">
      <c r="A31" s="195"/>
      <c r="B31" s="283"/>
      <c r="C31" s="80" t="s">
        <v>15</v>
      </c>
      <c r="D31" s="81"/>
      <c r="E31" s="123"/>
      <c r="F31" s="123"/>
    </row>
    <row r="32" spans="1:6" ht="28.5" customHeight="1">
      <c r="A32" s="195"/>
      <c r="B32" s="283"/>
      <c r="C32" s="37" t="s">
        <v>16</v>
      </c>
      <c r="D32" s="12"/>
      <c r="E32" s="116"/>
      <c r="F32" s="116"/>
    </row>
    <row r="33" spans="1:6" ht="22.5" customHeight="1">
      <c r="A33" s="5"/>
      <c r="B33" s="13"/>
      <c r="C33" s="196" t="s">
        <v>17</v>
      </c>
      <c r="D33" s="204"/>
      <c r="E33" s="49"/>
      <c r="F33" s="49"/>
    </row>
    <row r="34" spans="2:3" ht="15">
      <c r="B34" s="15"/>
      <c r="C34" s="16"/>
    </row>
    <row r="36" spans="1:6" ht="15">
      <c r="A36" s="2" t="s">
        <v>0</v>
      </c>
      <c r="B36" s="2" t="s">
        <v>1</v>
      </c>
      <c r="C36" s="264" t="s">
        <v>2</v>
      </c>
      <c r="D36" s="264"/>
      <c r="E36" s="124"/>
      <c r="F36" s="124"/>
    </row>
    <row r="37" spans="1:6" ht="15" customHeight="1">
      <c r="A37" s="265" t="s">
        <v>18</v>
      </c>
      <c r="B37" s="226" t="s">
        <v>19</v>
      </c>
      <c r="C37" s="268" t="s">
        <v>78</v>
      </c>
      <c r="D37" s="269"/>
      <c r="E37" s="125"/>
      <c r="F37" s="125"/>
    </row>
    <row r="38" spans="1:27" ht="15">
      <c r="A38" s="266"/>
      <c r="B38" s="227"/>
      <c r="C38" s="270"/>
      <c r="D38" s="271"/>
      <c r="E38" s="125"/>
      <c r="F38" s="125"/>
      <c r="AA38" s="210">
        <f>IF(AND(Z39=4,Z40&gt;=4),5,IF(AND(Z39=4,Z40=3),4,IF(AND(Z39=4,Z40=2),3,IF(AND(Z39=4,Z40=1),2,IF(Z39&gt;=1,1,0)))))</f>
        <v>0</v>
      </c>
    </row>
    <row r="39" spans="1:27" ht="24" customHeight="1">
      <c r="A39" s="266"/>
      <c r="B39" s="227"/>
      <c r="C39" s="74" t="b">
        <v>0</v>
      </c>
      <c r="D39" s="74" t="b">
        <v>0</v>
      </c>
      <c r="E39" s="115"/>
      <c r="F39" s="115"/>
      <c r="Z39" s="157">
        <f>COUNTIF(D39:D42,"True")</f>
        <v>0</v>
      </c>
      <c r="AA39" s="210"/>
    </row>
    <row r="40" spans="1:27" ht="22.5" customHeight="1">
      <c r="A40" s="266"/>
      <c r="B40" s="227"/>
      <c r="C40" s="74" t="b">
        <v>0</v>
      </c>
      <c r="D40" s="74" t="b">
        <v>0</v>
      </c>
      <c r="E40" s="115"/>
      <c r="F40" s="115"/>
      <c r="Z40" s="157">
        <f>COUNTIF(C39:C44,"True")</f>
        <v>0</v>
      </c>
      <c r="AA40" s="210"/>
    </row>
    <row r="41" spans="1:6" ht="20.25" customHeight="1">
      <c r="A41" s="266"/>
      <c r="B41" s="198" t="s">
        <v>20</v>
      </c>
      <c r="C41" s="74" t="b">
        <v>0</v>
      </c>
      <c r="D41" s="74" t="b">
        <v>0</v>
      </c>
      <c r="E41" s="115"/>
      <c r="F41" s="115"/>
    </row>
    <row r="42" spans="1:6" ht="24.75" customHeight="1" thickBot="1">
      <c r="A42" s="266"/>
      <c r="B42" s="198"/>
      <c r="C42" s="74" t="b">
        <v>0</v>
      </c>
      <c r="D42" s="82" t="b">
        <v>0</v>
      </c>
      <c r="E42" s="115"/>
      <c r="F42" s="115"/>
    </row>
    <row r="43" spans="1:6" ht="24.75" customHeight="1" thickBot="1">
      <c r="A43" s="266"/>
      <c r="B43" s="198"/>
      <c r="C43" s="83" t="b">
        <v>0</v>
      </c>
      <c r="D43" s="57"/>
      <c r="E43" s="126"/>
      <c r="F43" s="126"/>
    </row>
    <row r="44" spans="1:6" ht="23.25" customHeight="1">
      <c r="A44" s="266"/>
      <c r="B44" s="198"/>
      <c r="C44" s="84" t="b">
        <v>0</v>
      </c>
      <c r="D44" s="67"/>
      <c r="E44" s="126"/>
      <c r="F44" s="126"/>
    </row>
    <row r="45" spans="1:6" ht="15">
      <c r="A45" s="266"/>
      <c r="B45" s="198"/>
      <c r="C45" s="196" t="s">
        <v>21</v>
      </c>
      <c r="D45" s="204"/>
      <c r="E45" s="49"/>
      <c r="F45" s="49"/>
    </row>
    <row r="46" spans="1:27" ht="20.25" customHeight="1">
      <c r="A46" s="266"/>
      <c r="B46" s="198"/>
      <c r="C46" s="272" t="s">
        <v>22</v>
      </c>
      <c r="D46" s="272"/>
      <c r="E46" s="127"/>
      <c r="F46" s="127"/>
      <c r="Z46" s="158">
        <f>COUNTIF(C47:D55,"True")</f>
        <v>0</v>
      </c>
      <c r="AA46" s="210">
        <f>IF(Z46&gt;=7,5,IF(Z46=6,4,IF(Z46=5,3,IF(Z46=4,2,IF(Z46&gt;=1,1,0)))))</f>
        <v>0</v>
      </c>
    </row>
    <row r="47" spans="1:27" ht="36" customHeight="1">
      <c r="A47" s="266"/>
      <c r="B47" s="198"/>
      <c r="C47" s="73" t="b">
        <v>0</v>
      </c>
      <c r="D47" s="74" t="b">
        <v>0</v>
      </c>
      <c r="E47" s="115"/>
      <c r="F47" s="115"/>
      <c r="AA47" s="210"/>
    </row>
    <row r="48" spans="1:6" ht="26.25" customHeight="1">
      <c r="A48" s="266"/>
      <c r="B48" s="198"/>
      <c r="C48" s="74" t="b">
        <v>0</v>
      </c>
      <c r="D48" s="74" t="b">
        <v>0</v>
      </c>
      <c r="E48" s="115"/>
      <c r="F48" s="115"/>
    </row>
    <row r="49" spans="1:6" ht="27.75" customHeight="1">
      <c r="A49" s="266"/>
      <c r="B49" s="198"/>
      <c r="C49" s="74" t="b">
        <v>0</v>
      </c>
      <c r="D49" s="74" t="b">
        <v>0</v>
      </c>
      <c r="E49" s="115"/>
      <c r="F49" s="115"/>
    </row>
    <row r="50" spans="1:6" ht="26.25" customHeight="1">
      <c r="A50" s="266"/>
      <c r="B50" s="198"/>
      <c r="C50" s="74" t="b">
        <v>0</v>
      </c>
      <c r="D50" s="74" t="b">
        <v>0</v>
      </c>
      <c r="E50" s="115"/>
      <c r="F50" s="115"/>
    </row>
    <row r="51" spans="1:6" ht="27" customHeight="1" thickBot="1">
      <c r="A51" s="266"/>
      <c r="B51" s="198"/>
      <c r="C51" s="74" t="b">
        <v>0</v>
      </c>
      <c r="D51" s="82"/>
      <c r="E51" s="115"/>
      <c r="F51" s="115"/>
    </row>
    <row r="52" spans="1:6" ht="24.75" customHeight="1" thickBot="1">
      <c r="A52" s="266"/>
      <c r="B52" s="198"/>
      <c r="C52" s="83"/>
      <c r="D52" s="57"/>
      <c r="E52" s="126"/>
      <c r="F52" s="126"/>
    </row>
    <row r="53" spans="1:6" ht="22.5" customHeight="1" thickBot="1">
      <c r="A53" s="266"/>
      <c r="B53" s="198"/>
      <c r="C53" s="83"/>
      <c r="D53" s="57"/>
      <c r="E53" s="126"/>
      <c r="F53" s="126"/>
    </row>
    <row r="54" spans="1:6" ht="26.25" customHeight="1" thickBot="1">
      <c r="A54" s="266"/>
      <c r="B54" s="198"/>
      <c r="C54" s="83" t="b">
        <v>0</v>
      </c>
      <c r="D54" s="57"/>
      <c r="E54" s="126"/>
      <c r="F54" s="126"/>
    </row>
    <row r="55" spans="1:6" ht="24.75" customHeight="1" thickBot="1">
      <c r="A55" s="266"/>
      <c r="B55" s="198"/>
      <c r="C55" s="83" t="b">
        <v>0</v>
      </c>
      <c r="D55" s="68"/>
      <c r="E55" s="126"/>
      <c r="F55" s="126"/>
    </row>
    <row r="56" spans="1:6" ht="15">
      <c r="A56" s="266"/>
      <c r="B56" s="198"/>
      <c r="C56" s="176" t="s">
        <v>21</v>
      </c>
      <c r="D56" s="177"/>
      <c r="E56" s="49"/>
      <c r="F56" s="49"/>
    </row>
    <row r="57" spans="1:27" ht="24.75" customHeight="1">
      <c r="A57" s="266"/>
      <c r="B57" s="198"/>
      <c r="C57" s="257" t="s">
        <v>23</v>
      </c>
      <c r="D57" s="257"/>
      <c r="E57" s="128"/>
      <c r="F57" s="128"/>
      <c r="AA57" s="210">
        <v>1</v>
      </c>
    </row>
    <row r="58" spans="1:27" ht="24.75" customHeight="1">
      <c r="A58" s="266"/>
      <c r="B58" s="198"/>
      <c r="C58" s="74"/>
      <c r="D58" s="74"/>
      <c r="E58" s="115"/>
      <c r="F58" s="115"/>
      <c r="AA58" s="210"/>
    </row>
    <row r="59" spans="1:6" ht="29.25" customHeight="1">
      <c r="A59" s="266"/>
      <c r="B59" s="198"/>
      <c r="C59" s="82"/>
      <c r="D59" s="82"/>
      <c r="E59" s="115"/>
      <c r="F59" s="115"/>
    </row>
    <row r="60" spans="1:6" ht="25.5" customHeight="1">
      <c r="A60" s="267"/>
      <c r="B60" s="176"/>
      <c r="C60" s="196" t="s">
        <v>21</v>
      </c>
      <c r="D60" s="204"/>
      <c r="E60" s="49"/>
      <c r="F60" s="49"/>
    </row>
    <row r="61" spans="1:2" ht="15">
      <c r="A61" s="18"/>
      <c r="B61" s="3"/>
    </row>
    <row r="63" spans="1:6" ht="15">
      <c r="A63" s="2" t="s">
        <v>24</v>
      </c>
      <c r="B63" s="2" t="s">
        <v>1</v>
      </c>
      <c r="C63" s="264" t="s">
        <v>2</v>
      </c>
      <c r="D63" s="264"/>
      <c r="E63" s="124"/>
      <c r="F63" s="124"/>
    </row>
    <row r="64" spans="1:6" ht="30" customHeight="1">
      <c r="A64" s="195" t="s">
        <v>25</v>
      </c>
      <c r="B64" s="195" t="s">
        <v>26</v>
      </c>
      <c r="C64" s="258" t="s">
        <v>27</v>
      </c>
      <c r="D64" s="259"/>
      <c r="E64" s="129"/>
      <c r="F64" s="129"/>
    </row>
    <row r="65" spans="1:27" ht="35.25" customHeight="1">
      <c r="A65" s="195"/>
      <c r="B65" s="195"/>
      <c r="C65" s="85" t="b">
        <v>0</v>
      </c>
      <c r="D65" s="86" t="b">
        <v>0</v>
      </c>
      <c r="E65" s="118"/>
      <c r="F65" s="118"/>
      <c r="Z65" s="157">
        <f>COUNTIF(C65:D77,"TRUE")</f>
        <v>0</v>
      </c>
      <c r="AA65" s="210">
        <f>IF(Z65&gt;=7,5,IF(Z65=6,4,IF(Z65=5,3,IF(Z65=4,2,IF(Z65&gt;=1,1,0)))))</f>
        <v>0</v>
      </c>
    </row>
    <row r="66" spans="1:27" ht="31.5" customHeight="1">
      <c r="A66" s="195"/>
      <c r="B66" s="195"/>
      <c r="C66" s="87" t="b">
        <v>0</v>
      </c>
      <c r="D66" s="74" t="b">
        <v>0</v>
      </c>
      <c r="E66" s="115"/>
      <c r="F66" s="115"/>
      <c r="AA66" s="210"/>
    </row>
    <row r="67" spans="1:6" ht="25.5" customHeight="1">
      <c r="A67" s="195"/>
      <c r="B67" s="260" t="s">
        <v>28</v>
      </c>
      <c r="C67" s="88" t="b">
        <v>0</v>
      </c>
      <c r="D67" s="74" t="b">
        <v>0</v>
      </c>
      <c r="E67" s="115"/>
      <c r="F67" s="115"/>
    </row>
    <row r="68" spans="1:6" ht="37.5" customHeight="1">
      <c r="A68" s="195"/>
      <c r="B68" s="260"/>
      <c r="C68" s="88" t="b">
        <v>0</v>
      </c>
      <c r="D68" s="74" t="b">
        <v>0</v>
      </c>
      <c r="E68" s="115"/>
      <c r="F68" s="115"/>
    </row>
    <row r="69" spans="1:6" ht="35.25" customHeight="1">
      <c r="A69" s="195"/>
      <c r="B69" s="260"/>
      <c r="C69" s="87" t="b">
        <v>0</v>
      </c>
      <c r="D69" s="74" t="b">
        <v>0</v>
      </c>
      <c r="E69" s="115"/>
      <c r="F69" s="115"/>
    </row>
    <row r="70" spans="1:6" ht="38.25" customHeight="1">
      <c r="A70" s="195"/>
      <c r="B70" s="260"/>
      <c r="C70" s="87" t="b">
        <v>0</v>
      </c>
      <c r="D70" s="74" t="b">
        <v>0</v>
      </c>
      <c r="E70" s="115"/>
      <c r="F70" s="115"/>
    </row>
    <row r="71" spans="1:6" ht="48" customHeight="1">
      <c r="A71" s="195"/>
      <c r="B71" s="260"/>
      <c r="C71" s="87" t="b">
        <v>0</v>
      </c>
      <c r="D71" s="74" t="b">
        <v>0</v>
      </c>
      <c r="E71" s="115"/>
      <c r="F71" s="115"/>
    </row>
    <row r="72" spans="1:6" ht="34.5" customHeight="1">
      <c r="A72" s="195"/>
      <c r="B72" s="260"/>
      <c r="C72" s="87" t="b">
        <v>0</v>
      </c>
      <c r="D72" s="74" t="b">
        <v>0</v>
      </c>
      <c r="E72" s="115"/>
      <c r="F72" s="115"/>
    </row>
    <row r="73" spans="1:6" ht="26.25" customHeight="1">
      <c r="A73" s="195"/>
      <c r="B73" s="260"/>
      <c r="C73" s="87" t="b">
        <v>0</v>
      </c>
      <c r="D73" s="74" t="b">
        <v>0</v>
      </c>
      <c r="E73" s="115"/>
      <c r="F73" s="115"/>
    </row>
    <row r="74" spans="1:6" ht="30.75" customHeight="1" thickBot="1">
      <c r="A74" s="195"/>
      <c r="B74" s="260"/>
      <c r="C74" s="87" t="b">
        <v>0</v>
      </c>
      <c r="D74" s="82"/>
      <c r="E74" s="115"/>
      <c r="F74" s="115"/>
    </row>
    <row r="75" spans="1:6" ht="30" customHeight="1" thickBot="1">
      <c r="A75" s="195"/>
      <c r="B75" s="260"/>
      <c r="C75" s="89" t="b">
        <v>0</v>
      </c>
      <c r="D75" s="67"/>
      <c r="E75" s="126"/>
      <c r="F75" s="126"/>
    </row>
    <row r="76" spans="1:6" ht="27.75" customHeight="1" thickBot="1">
      <c r="A76" s="195"/>
      <c r="B76" s="260"/>
      <c r="C76" s="89" t="b">
        <v>0</v>
      </c>
      <c r="D76" s="57"/>
      <c r="E76" s="126"/>
      <c r="F76" s="126"/>
    </row>
    <row r="77" spans="1:6" ht="24.75" customHeight="1">
      <c r="A77" s="195"/>
      <c r="B77" s="260"/>
      <c r="C77" s="90" t="b">
        <v>0</v>
      </c>
      <c r="D77" s="69"/>
      <c r="E77" s="126"/>
      <c r="F77" s="126"/>
    </row>
    <row r="78" spans="1:6" ht="18.75">
      <c r="A78" s="195"/>
      <c r="B78" s="260"/>
      <c r="C78" s="170" t="s">
        <v>29</v>
      </c>
      <c r="D78" s="171"/>
      <c r="E78" s="130"/>
      <c r="F78" s="130"/>
    </row>
    <row r="79" spans="1:27" ht="15">
      <c r="A79" s="195"/>
      <c r="B79" s="260"/>
      <c r="C79" s="262" t="s">
        <v>30</v>
      </c>
      <c r="D79" s="262"/>
      <c r="E79" s="47"/>
      <c r="F79" s="47"/>
      <c r="Z79" s="157">
        <f>COUNTIF(C80:D86,"True")</f>
        <v>0</v>
      </c>
      <c r="AA79" s="210">
        <f>IF(Z79&gt;=3,3,IF(Z79=2,2,IF(Z79&gt;=1,1,0)))</f>
        <v>0</v>
      </c>
    </row>
    <row r="80" spans="1:27" ht="48.75" customHeight="1">
      <c r="A80" s="195"/>
      <c r="B80" s="260"/>
      <c r="C80" s="91" t="b">
        <v>0</v>
      </c>
      <c r="D80" s="74" t="b">
        <v>0</v>
      </c>
      <c r="E80" s="115"/>
      <c r="F80" s="115"/>
      <c r="AA80" s="210"/>
    </row>
    <row r="81" spans="1:6" ht="39" customHeight="1">
      <c r="A81" s="195"/>
      <c r="B81" s="260"/>
      <c r="C81" s="92" t="b">
        <v>0</v>
      </c>
      <c r="D81" s="92" t="b">
        <v>0</v>
      </c>
      <c r="E81" s="131"/>
      <c r="F81" s="131"/>
    </row>
    <row r="82" spans="1:6" ht="23.25" customHeight="1">
      <c r="A82" s="195"/>
      <c r="B82" s="260"/>
      <c r="C82" s="88" t="b">
        <v>0</v>
      </c>
      <c r="D82" s="92" t="b">
        <v>0</v>
      </c>
      <c r="E82" s="131"/>
      <c r="F82" s="131"/>
    </row>
    <row r="83" spans="1:6" ht="36.75" customHeight="1" thickBot="1">
      <c r="A83" s="195"/>
      <c r="B83" s="260"/>
      <c r="C83" s="91" t="b">
        <v>0</v>
      </c>
      <c r="D83" s="82" t="b">
        <v>0</v>
      </c>
      <c r="E83" s="115"/>
      <c r="F83" s="115"/>
    </row>
    <row r="84" spans="1:6" ht="28.5" customHeight="1" thickBot="1">
      <c r="A84" s="195"/>
      <c r="B84" s="260"/>
      <c r="C84" s="93" t="b">
        <v>0</v>
      </c>
      <c r="D84" s="61"/>
      <c r="E84" s="115"/>
      <c r="F84" s="115"/>
    </row>
    <row r="85" spans="1:6" ht="27.75" customHeight="1" thickBot="1">
      <c r="A85" s="195"/>
      <c r="B85" s="260"/>
      <c r="C85" s="93" t="b">
        <v>0</v>
      </c>
      <c r="D85" s="55"/>
      <c r="E85" s="115"/>
      <c r="F85" s="115"/>
    </row>
    <row r="86" spans="1:6" ht="30" customHeight="1" thickBot="1">
      <c r="A86" s="195"/>
      <c r="B86" s="260"/>
      <c r="C86" s="94" t="b">
        <v>0</v>
      </c>
      <c r="D86" s="56"/>
      <c r="E86" s="115"/>
      <c r="F86" s="115"/>
    </row>
    <row r="87" spans="1:6" ht="15">
      <c r="A87" s="195"/>
      <c r="B87" s="260"/>
      <c r="C87" s="180" t="s">
        <v>29</v>
      </c>
      <c r="D87" s="181"/>
      <c r="E87" s="132"/>
      <c r="F87" s="132"/>
    </row>
    <row r="88" spans="1:27" ht="33.75" customHeight="1">
      <c r="A88" s="195"/>
      <c r="B88" s="260"/>
      <c r="C88" s="258" t="s">
        <v>31</v>
      </c>
      <c r="D88" s="259"/>
      <c r="E88" s="129"/>
      <c r="F88" s="129"/>
      <c r="AA88" s="210">
        <v>0</v>
      </c>
    </row>
    <row r="89" spans="1:27" ht="27" customHeight="1">
      <c r="A89" s="195"/>
      <c r="B89" s="260"/>
      <c r="C89" s="91"/>
      <c r="D89" s="74"/>
      <c r="E89" s="115"/>
      <c r="F89" s="115"/>
      <c r="AA89" s="210"/>
    </row>
    <row r="90" spans="1:6" ht="26.25" customHeight="1" thickBot="1">
      <c r="A90" s="195"/>
      <c r="B90" s="260"/>
      <c r="C90" s="95"/>
      <c r="D90" s="96"/>
      <c r="E90" s="118"/>
      <c r="F90" s="118"/>
    </row>
    <row r="91" spans="1:6" ht="46.5" customHeight="1">
      <c r="A91" s="226"/>
      <c r="B91" s="261"/>
      <c r="C91" s="188" t="s">
        <v>29</v>
      </c>
      <c r="D91" s="189"/>
      <c r="E91" s="133"/>
      <c r="F91" s="133"/>
    </row>
    <row r="92" spans="1:6" ht="22.5" customHeight="1">
      <c r="A92" s="38"/>
      <c r="B92" s="39"/>
      <c r="C92" s="40"/>
      <c r="D92" s="20"/>
      <c r="E92" s="116"/>
      <c r="F92" s="116"/>
    </row>
    <row r="93" spans="1:6" ht="21.75" customHeight="1">
      <c r="A93" s="21" t="s">
        <v>24</v>
      </c>
      <c r="B93" s="22" t="s">
        <v>1</v>
      </c>
      <c r="C93" s="205" t="s">
        <v>2</v>
      </c>
      <c r="D93" s="205"/>
      <c r="E93" s="134"/>
      <c r="F93" s="134"/>
    </row>
    <row r="94" spans="1:6" ht="30.75" customHeight="1" thickBot="1">
      <c r="A94" s="226" t="s">
        <v>25</v>
      </c>
      <c r="B94" s="247" t="s">
        <v>26</v>
      </c>
      <c r="C94" s="248" t="s">
        <v>32</v>
      </c>
      <c r="D94" s="248"/>
      <c r="E94" s="135"/>
      <c r="F94" s="135"/>
    </row>
    <row r="95" spans="1:27" ht="45.75" thickBot="1">
      <c r="A95" s="227"/>
      <c r="B95" s="219"/>
      <c r="C95" s="23" t="s">
        <v>82</v>
      </c>
      <c r="D95" s="53">
        <v>0</v>
      </c>
      <c r="E95" s="122"/>
      <c r="F95" s="122"/>
      <c r="Z95" s="157">
        <f>_xlfn.IFERROR((D95-D96)/D95,0)</f>
        <v>0</v>
      </c>
      <c r="AA95" s="249">
        <f>IF(Z95&gt;0.8,5,IF(Z95&gt;0.6,4,IF(Z95&gt;0.4,3,IF(Z95&gt;0.2,2,IF(Z95&gt;0,1,0)))))</f>
        <v>0</v>
      </c>
    </row>
    <row r="96" spans="1:27" ht="45.75" thickBot="1">
      <c r="A96" s="227"/>
      <c r="B96" s="226" t="s">
        <v>33</v>
      </c>
      <c r="C96" s="23" t="s">
        <v>83</v>
      </c>
      <c r="D96" s="53">
        <v>0</v>
      </c>
      <c r="E96" s="122"/>
      <c r="F96" s="122"/>
      <c r="AA96" s="249"/>
    </row>
    <row r="97" spans="1:6" ht="38.25" customHeight="1">
      <c r="A97" s="227"/>
      <c r="B97" s="250"/>
      <c r="C97" s="182" t="s">
        <v>29</v>
      </c>
      <c r="D97" s="183"/>
      <c r="E97" s="133"/>
      <c r="F97" s="133"/>
    </row>
    <row r="98" spans="1:6" ht="15">
      <c r="A98" s="227"/>
      <c r="B98" s="5"/>
      <c r="C98" s="24"/>
      <c r="D98" s="24"/>
      <c r="E98" s="136"/>
      <c r="F98" s="136"/>
    </row>
    <row r="99" spans="1:27" ht="19.5" customHeight="1">
      <c r="A99" s="227"/>
      <c r="B99" s="242" t="s">
        <v>34</v>
      </c>
      <c r="C99" s="251" t="s">
        <v>35</v>
      </c>
      <c r="D99" s="252"/>
      <c r="E99" s="48"/>
      <c r="F99" s="48"/>
      <c r="AA99" s="210">
        <v>0</v>
      </c>
    </row>
    <row r="100" spans="1:27" ht="38.25" customHeight="1">
      <c r="A100" s="227"/>
      <c r="B100" s="243"/>
      <c r="C100" s="6"/>
      <c r="D100" s="6"/>
      <c r="E100" s="116"/>
      <c r="F100" s="116"/>
      <c r="AA100" s="210"/>
    </row>
    <row r="101" spans="1:6" ht="45.75" customHeight="1">
      <c r="A101" s="227"/>
      <c r="B101" s="243"/>
      <c r="C101" s="255" t="s">
        <v>37</v>
      </c>
      <c r="D101" s="256"/>
      <c r="E101" s="137"/>
      <c r="F101" s="137"/>
    </row>
    <row r="102" spans="1:27" ht="33" customHeight="1">
      <c r="A102" s="227"/>
      <c r="B102" s="243"/>
      <c r="C102" s="253" t="s">
        <v>36</v>
      </c>
      <c r="D102" s="254"/>
      <c r="E102" s="138"/>
      <c r="F102" s="138"/>
      <c r="Z102" s="157">
        <f>COUNTIF(C103:D108,"True")</f>
        <v>1</v>
      </c>
      <c r="AA102" s="210">
        <f>IF(Z102&gt;=7,5,IF(Z102=6,4,IF(Z102=5,3,IF(Z102=4,2,IF(Z102&gt;=1,1,0)))))</f>
        <v>1</v>
      </c>
    </row>
    <row r="103" spans="1:27" ht="31.5" customHeight="1">
      <c r="A103" s="227"/>
      <c r="B103" s="243"/>
      <c r="C103" s="97" t="b">
        <v>0</v>
      </c>
      <c r="D103" s="92" t="b">
        <v>0</v>
      </c>
      <c r="E103" s="131"/>
      <c r="F103" s="131"/>
      <c r="AA103" s="210"/>
    </row>
    <row r="104" spans="1:6" ht="29.25" customHeight="1">
      <c r="A104" s="227"/>
      <c r="B104" s="243"/>
      <c r="C104" s="98" t="b">
        <v>0</v>
      </c>
      <c r="D104" s="98" t="b">
        <v>0</v>
      </c>
      <c r="E104" s="139"/>
      <c r="F104" s="139"/>
    </row>
    <row r="105" spans="1:6" ht="33" customHeight="1">
      <c r="A105" s="227"/>
      <c r="B105" s="243"/>
      <c r="C105" s="74" t="b">
        <v>0</v>
      </c>
      <c r="D105" s="92" t="b">
        <v>0</v>
      </c>
      <c r="E105" s="131"/>
      <c r="F105" s="131"/>
    </row>
    <row r="106" spans="1:6" ht="36" customHeight="1" thickBot="1">
      <c r="A106" s="227"/>
      <c r="B106" s="243"/>
      <c r="C106" s="74" t="b">
        <v>0</v>
      </c>
      <c r="D106" s="99" t="b">
        <v>0</v>
      </c>
      <c r="E106" s="131"/>
      <c r="F106" s="131"/>
    </row>
    <row r="107" spans="1:6" ht="30.75" customHeight="1" thickBot="1">
      <c r="A107" s="227"/>
      <c r="B107" s="243"/>
      <c r="C107" s="100" t="b">
        <v>0</v>
      </c>
      <c r="D107" s="70"/>
      <c r="E107" s="131"/>
      <c r="F107" s="131"/>
    </row>
    <row r="108" spans="1:6" ht="31.5" customHeight="1" thickBot="1">
      <c r="A108" s="227"/>
      <c r="B108" s="243"/>
      <c r="C108" s="101" t="b">
        <v>1</v>
      </c>
      <c r="D108" s="55"/>
      <c r="E108" s="115"/>
      <c r="F108" s="115"/>
    </row>
    <row r="109" spans="1:6" ht="24.75" customHeight="1">
      <c r="A109" s="227"/>
      <c r="B109" s="243"/>
      <c r="C109" s="176" t="s">
        <v>37</v>
      </c>
      <c r="D109" s="177"/>
      <c r="E109" s="49"/>
      <c r="F109" s="49"/>
    </row>
    <row r="110" spans="1:6" ht="25.5" customHeight="1" thickBot="1">
      <c r="A110" s="227"/>
      <c r="B110" s="243"/>
      <c r="C110" s="172" t="s">
        <v>38</v>
      </c>
      <c r="D110" s="173"/>
      <c r="E110" s="52"/>
      <c r="F110" s="52"/>
    </row>
    <row r="111" spans="1:27" ht="39" thickBot="1">
      <c r="A111" s="227"/>
      <c r="B111" s="243"/>
      <c r="C111" s="25" t="s">
        <v>39</v>
      </c>
      <c r="D111" s="53">
        <v>0</v>
      </c>
      <c r="E111" s="122"/>
      <c r="F111" s="122"/>
      <c r="Z111" s="157">
        <f>_xlfn.IFERROR((D111/D113),0)</f>
        <v>0</v>
      </c>
      <c r="AA111" s="210">
        <f>IF(Z111&gt;0.8,5,IF(Z111&gt;0.6,4,IF(Z111&gt;0.4,3,IF(Z111&gt;0.2,2,IF(Z111&gt;0,1,0)))))</f>
        <v>0</v>
      </c>
    </row>
    <row r="112" spans="1:27" ht="15.75" thickBot="1">
      <c r="A112" s="227"/>
      <c r="B112" s="243"/>
      <c r="C112" s="5"/>
      <c r="D112" s="71"/>
      <c r="E112" s="71"/>
      <c r="F112" s="71"/>
      <c r="AA112" s="210"/>
    </row>
    <row r="113" spans="1:6" ht="60.75" thickBot="1">
      <c r="A113" s="227"/>
      <c r="B113" s="243"/>
      <c r="C113" s="7" t="s">
        <v>40</v>
      </c>
      <c r="D113" s="55">
        <v>0</v>
      </c>
      <c r="E113" s="115"/>
      <c r="F113" s="115"/>
    </row>
    <row r="114" spans="1:6" ht="28.5" customHeight="1">
      <c r="A114" s="228"/>
      <c r="B114" s="244"/>
      <c r="C114" s="278" t="s">
        <v>37</v>
      </c>
      <c r="D114" s="279"/>
      <c r="E114" s="116"/>
      <c r="F114" s="116"/>
    </row>
    <row r="115" spans="1:3" ht="15">
      <c r="A115" s="26"/>
      <c r="B115" s="27"/>
      <c r="C115" s="156"/>
    </row>
    <row r="116" spans="1:3" ht="15">
      <c r="A116" s="16"/>
      <c r="B116" s="27"/>
      <c r="C116" s="3"/>
    </row>
    <row r="117" spans="1:3" ht="15">
      <c r="A117" s="16"/>
      <c r="B117" s="27"/>
      <c r="C117" s="3"/>
    </row>
    <row r="118" spans="1:6" ht="32.25" customHeight="1">
      <c r="A118" s="21" t="s">
        <v>24</v>
      </c>
      <c r="B118" s="22" t="s">
        <v>1</v>
      </c>
      <c r="C118" s="205" t="s">
        <v>2</v>
      </c>
      <c r="D118" s="205"/>
      <c r="E118" s="134"/>
      <c r="F118" s="134"/>
    </row>
    <row r="119" spans="1:27" ht="25.5" customHeight="1">
      <c r="A119" s="239" t="s">
        <v>25</v>
      </c>
      <c r="B119" s="242" t="s">
        <v>26</v>
      </c>
      <c r="C119" s="245"/>
      <c r="D119" s="246"/>
      <c r="E119" s="140"/>
      <c r="F119" s="140"/>
      <c r="Z119" s="157">
        <f>COUNTIF(C120:D127,"True")</f>
        <v>0</v>
      </c>
      <c r="AA119" s="210">
        <f>IF(Z119&gt;=7,5,IF(Z119=6,4,IF(Z119=5,3,IF(Z119=4,2,IF(Z119&gt;=1,1,0)))))</f>
        <v>0</v>
      </c>
    </row>
    <row r="120" spans="1:27" ht="42" customHeight="1">
      <c r="A120" s="240"/>
      <c r="B120" s="243"/>
      <c r="C120" s="102" t="b">
        <v>0</v>
      </c>
      <c r="D120" s="97" t="b">
        <v>0</v>
      </c>
      <c r="E120" s="141"/>
      <c r="F120" s="141"/>
      <c r="AA120" s="210"/>
    </row>
    <row r="121" spans="1:6" ht="29.25" customHeight="1">
      <c r="A121" s="240"/>
      <c r="B121" s="244"/>
      <c r="C121" s="97" t="b">
        <v>0</v>
      </c>
      <c r="D121" s="97" t="b">
        <v>0</v>
      </c>
      <c r="E121" s="141"/>
      <c r="F121" s="141"/>
    </row>
    <row r="122" spans="1:6" ht="27" customHeight="1">
      <c r="A122" s="240"/>
      <c r="B122" s="242" t="s">
        <v>41</v>
      </c>
      <c r="C122" s="97" t="b">
        <v>0</v>
      </c>
      <c r="D122" s="97" t="b">
        <v>0</v>
      </c>
      <c r="E122" s="141"/>
      <c r="F122" s="141"/>
    </row>
    <row r="123" spans="1:6" ht="35.25" customHeight="1">
      <c r="A123" s="240"/>
      <c r="B123" s="243"/>
      <c r="C123" s="97" t="b">
        <v>0</v>
      </c>
      <c r="D123" s="97" t="b">
        <v>0</v>
      </c>
      <c r="E123" s="141"/>
      <c r="F123" s="141"/>
    </row>
    <row r="124" spans="1:6" ht="27.75" customHeight="1">
      <c r="A124" s="240"/>
      <c r="B124" s="243"/>
      <c r="C124" s="97" t="b">
        <v>0</v>
      </c>
      <c r="D124" s="97" t="b">
        <v>0</v>
      </c>
      <c r="E124" s="141"/>
      <c r="F124" s="141"/>
    </row>
    <row r="125" spans="1:6" ht="32.25" customHeight="1">
      <c r="A125" s="240"/>
      <c r="B125" s="243"/>
      <c r="C125" s="97" t="b">
        <v>0</v>
      </c>
      <c r="D125" s="74"/>
      <c r="E125" s="115"/>
      <c r="F125" s="115"/>
    </row>
    <row r="126" spans="1:6" ht="25.5" customHeight="1">
      <c r="A126" s="240"/>
      <c r="B126" s="243"/>
      <c r="C126" s="97" t="b">
        <v>0</v>
      </c>
      <c r="D126" s="74"/>
      <c r="E126" s="115"/>
      <c r="F126" s="115"/>
    </row>
    <row r="127" spans="1:6" ht="29.25" customHeight="1">
      <c r="A127" s="240"/>
      <c r="B127" s="243"/>
      <c r="C127" s="103" t="b">
        <v>0</v>
      </c>
      <c r="D127" s="82"/>
      <c r="E127" s="115"/>
      <c r="F127" s="115"/>
    </row>
    <row r="128" spans="1:6" ht="21.75" customHeight="1">
      <c r="A128" s="240"/>
      <c r="B128" s="244"/>
      <c r="C128" s="184" t="s">
        <v>42</v>
      </c>
      <c r="D128" s="185"/>
      <c r="E128" s="133"/>
      <c r="F128" s="133"/>
    </row>
    <row r="129" spans="1:27" s="28" customFormat="1" ht="24" customHeight="1">
      <c r="A129" s="240"/>
      <c r="B129" s="226" t="s">
        <v>43</v>
      </c>
      <c r="C129" s="192" t="s">
        <v>44</v>
      </c>
      <c r="D129" s="193"/>
      <c r="E129" s="135"/>
      <c r="F129" s="135"/>
      <c r="Z129" s="161"/>
      <c r="AA129" s="161"/>
    </row>
    <row r="130" spans="1:27" ht="27" customHeight="1">
      <c r="A130" s="240"/>
      <c r="B130" s="227"/>
      <c r="C130" s="74" t="b">
        <v>0</v>
      </c>
      <c r="D130" s="74" t="b">
        <v>0</v>
      </c>
      <c r="E130" s="115"/>
      <c r="F130" s="115"/>
      <c r="Z130" s="157">
        <f>COUNTIF(C130:D138,"True")</f>
        <v>0</v>
      </c>
      <c r="AA130" s="210">
        <f>IF(Z130&gt;=7,5,IF(Z130=6,4,IF(Z130=5,3,IF(Z130=4,2,IF(Z130&gt;=1,1,0)))))</f>
        <v>0</v>
      </c>
    </row>
    <row r="131" spans="1:27" ht="24.75" customHeight="1">
      <c r="A131" s="240"/>
      <c r="B131" s="227"/>
      <c r="C131" s="104" t="b">
        <v>0</v>
      </c>
      <c r="D131" s="105" t="b">
        <v>0</v>
      </c>
      <c r="E131" s="113"/>
      <c r="F131" s="113"/>
      <c r="AA131" s="210"/>
    </row>
    <row r="132" spans="1:6" ht="36" customHeight="1">
      <c r="A132" s="240"/>
      <c r="B132" s="227"/>
      <c r="C132" s="74" t="b">
        <v>0</v>
      </c>
      <c r="D132" s="74" t="b">
        <v>0</v>
      </c>
      <c r="E132" s="115"/>
      <c r="F132" s="115"/>
    </row>
    <row r="133" spans="1:6" ht="35.25" customHeight="1">
      <c r="A133" s="240"/>
      <c r="B133" s="227"/>
      <c r="C133" s="97" t="b">
        <v>0</v>
      </c>
      <c r="D133" s="74" t="b">
        <v>0</v>
      </c>
      <c r="E133" s="115"/>
      <c r="F133" s="115"/>
    </row>
    <row r="134" spans="1:6" ht="39.75" customHeight="1" thickBot="1">
      <c r="A134" s="240"/>
      <c r="B134" s="227"/>
      <c r="C134" s="74" t="b">
        <v>0</v>
      </c>
      <c r="D134" s="82" t="b">
        <v>0</v>
      </c>
      <c r="E134" s="115"/>
      <c r="F134" s="115"/>
    </row>
    <row r="135" spans="1:6" ht="24.75" customHeight="1" thickBot="1">
      <c r="A135" s="240"/>
      <c r="B135" s="227"/>
      <c r="C135" s="83" t="b">
        <v>0</v>
      </c>
      <c r="D135" s="61"/>
      <c r="E135" s="115"/>
      <c r="F135" s="115"/>
    </row>
    <row r="136" spans="1:6" ht="24.75" customHeight="1" thickBot="1">
      <c r="A136" s="240"/>
      <c r="B136" s="227"/>
      <c r="C136" s="83" t="b">
        <v>0</v>
      </c>
      <c r="D136" s="54"/>
      <c r="E136" s="142"/>
      <c r="F136" s="142"/>
    </row>
    <row r="137" spans="1:6" ht="27.75" customHeight="1" thickBot="1">
      <c r="A137" s="240"/>
      <c r="B137" s="227"/>
      <c r="C137" s="83" t="b">
        <v>0</v>
      </c>
      <c r="D137" s="55"/>
      <c r="E137" s="115"/>
      <c r="F137" s="115"/>
    </row>
    <row r="138" spans="1:6" ht="26.25" customHeight="1" thickBot="1">
      <c r="A138" s="240"/>
      <c r="B138" s="227"/>
      <c r="C138" s="83" t="b">
        <v>0</v>
      </c>
      <c r="D138" s="56"/>
      <c r="E138" s="115"/>
      <c r="F138" s="115"/>
    </row>
    <row r="139" spans="1:6" ht="37.5" customHeight="1">
      <c r="A139" s="240"/>
      <c r="B139" s="228"/>
      <c r="C139" s="174" t="s">
        <v>45</v>
      </c>
      <c r="D139" s="175"/>
      <c r="E139" s="143"/>
      <c r="F139" s="143"/>
    </row>
    <row r="140" spans="1:6" ht="15">
      <c r="A140" s="240"/>
      <c r="B140" s="5"/>
      <c r="C140" s="6"/>
      <c r="D140" s="5"/>
      <c r="E140" s="116"/>
      <c r="F140" s="116"/>
    </row>
    <row r="141" spans="1:27" ht="75" customHeight="1" thickBot="1">
      <c r="A141" s="240"/>
      <c r="B141" s="229" t="s">
        <v>46</v>
      </c>
      <c r="C141" s="43" t="s">
        <v>47</v>
      </c>
      <c r="D141" s="68">
        <v>0</v>
      </c>
      <c r="E141" s="126"/>
      <c r="F141" s="126"/>
      <c r="Z141" s="157">
        <f>D141</f>
        <v>0</v>
      </c>
      <c r="AA141" s="162">
        <f>IF(Z141&gt;=5,3,IF(Z141&gt;=3,2,IF(Z141&gt;=1,1,0)))</f>
        <v>0</v>
      </c>
    </row>
    <row r="142" spans="1:6" ht="59.25" customHeight="1">
      <c r="A142" s="240"/>
      <c r="B142" s="230"/>
      <c r="C142" s="22" t="s">
        <v>84</v>
      </c>
      <c r="D142" s="9"/>
      <c r="E142" s="116"/>
      <c r="F142" s="116"/>
    </row>
    <row r="143" spans="1:6" ht="30.75" customHeight="1">
      <c r="A143" s="241"/>
      <c r="B143" s="231"/>
      <c r="C143" s="170" t="s">
        <v>48</v>
      </c>
      <c r="D143" s="171"/>
      <c r="E143" s="130"/>
      <c r="F143" s="130"/>
    </row>
    <row r="144" spans="1:3" ht="15">
      <c r="A144" s="26"/>
      <c r="B144" s="29"/>
      <c r="C144" s="29"/>
    </row>
    <row r="145" spans="1:6" ht="15">
      <c r="A145" s="41"/>
      <c r="B145" s="42"/>
      <c r="C145" s="42"/>
      <c r="D145" s="42"/>
      <c r="E145" s="116"/>
      <c r="F145" s="116"/>
    </row>
    <row r="146" spans="1:6" ht="15">
      <c r="A146" s="16" t="s">
        <v>49</v>
      </c>
      <c r="B146" s="11" t="s">
        <v>1</v>
      </c>
      <c r="C146" s="232" t="s">
        <v>2</v>
      </c>
      <c r="D146" s="232"/>
      <c r="E146" s="124"/>
      <c r="F146" s="124"/>
    </row>
    <row r="147" spans="1:27" ht="21" customHeight="1">
      <c r="A147" s="233" t="s">
        <v>25</v>
      </c>
      <c r="B147" s="235" t="s">
        <v>50</v>
      </c>
      <c r="C147" s="237" t="s">
        <v>51</v>
      </c>
      <c r="D147" s="238"/>
      <c r="E147" s="144"/>
      <c r="F147" s="144"/>
      <c r="Z147" s="157">
        <f>COUNTIF(C148:D153,"True")</f>
        <v>0</v>
      </c>
      <c r="AA147" s="210">
        <f>IF(Z147&gt;=4,5,IF(Z147=3,4,IF(Z147=2,3,IF(Z147=1,2,1))))</f>
        <v>1</v>
      </c>
    </row>
    <row r="148" spans="1:27" ht="36" customHeight="1">
      <c r="A148" s="233"/>
      <c r="B148" s="236"/>
      <c r="C148" s="74" t="b">
        <v>0</v>
      </c>
      <c r="D148" s="74" t="b">
        <v>0</v>
      </c>
      <c r="E148" s="115"/>
      <c r="F148" s="115"/>
      <c r="AA148" s="210"/>
    </row>
    <row r="149" spans="1:6" ht="30.75" customHeight="1">
      <c r="A149" s="233"/>
      <c r="B149" s="236"/>
      <c r="C149" s="74" t="b">
        <v>0</v>
      </c>
      <c r="D149" s="74" t="b">
        <v>0</v>
      </c>
      <c r="E149" s="115"/>
      <c r="F149" s="115"/>
    </row>
    <row r="150" spans="1:6" ht="29.25" customHeight="1" thickBot="1">
      <c r="A150" s="233"/>
      <c r="B150" s="236"/>
      <c r="C150" s="74" t="b">
        <v>0</v>
      </c>
      <c r="D150" s="82" t="b">
        <v>0</v>
      </c>
      <c r="E150" s="115"/>
      <c r="F150" s="115"/>
    </row>
    <row r="151" spans="1:6" ht="25.5" customHeight="1" thickBot="1">
      <c r="A151" s="233"/>
      <c r="B151" s="236"/>
      <c r="C151" s="106" t="b">
        <v>0</v>
      </c>
      <c r="D151" s="58"/>
      <c r="E151" s="145"/>
      <c r="F151" s="145"/>
    </row>
    <row r="152" spans="1:6" ht="28.5" customHeight="1" thickBot="1">
      <c r="A152" s="233"/>
      <c r="B152" s="236"/>
      <c r="C152" s="107" t="b">
        <v>0</v>
      </c>
      <c r="D152" s="59"/>
      <c r="E152" s="118"/>
      <c r="F152" s="118"/>
    </row>
    <row r="153" spans="1:6" ht="24.75" customHeight="1" thickBot="1">
      <c r="A153" s="233"/>
      <c r="B153" s="236"/>
      <c r="C153" s="108" t="b">
        <v>0</v>
      </c>
      <c r="D153" s="60"/>
      <c r="E153" s="121"/>
      <c r="F153" s="121"/>
    </row>
    <row r="154" spans="1:6" ht="30" customHeight="1">
      <c r="A154" s="233"/>
      <c r="B154" s="236"/>
      <c r="C154" s="190" t="s">
        <v>81</v>
      </c>
      <c r="D154" s="191"/>
      <c r="E154" s="130"/>
      <c r="F154" s="130"/>
    </row>
    <row r="155" spans="1:6" ht="27.75" customHeight="1">
      <c r="A155" s="233"/>
      <c r="B155" s="236"/>
      <c r="C155" s="219" t="s">
        <v>52</v>
      </c>
      <c r="D155" s="220"/>
      <c r="E155" s="132"/>
      <c r="F155" s="132"/>
    </row>
    <row r="156" spans="1:27" ht="31.5">
      <c r="A156" s="233"/>
      <c r="B156" s="236"/>
      <c r="C156" s="30" t="s">
        <v>53</v>
      </c>
      <c r="D156" s="31" t="s">
        <v>54</v>
      </c>
      <c r="E156" s="146"/>
      <c r="F156" s="146"/>
      <c r="Z156" s="157">
        <f>Z157+Z158</f>
        <v>1</v>
      </c>
      <c r="AA156" s="210">
        <f>IF(Z156=3,3,IF(Z156=2,2,1))</f>
        <v>1</v>
      </c>
    </row>
    <row r="157" spans="1:27" ht="24.75" customHeight="1">
      <c r="A157" s="233"/>
      <c r="B157" s="236"/>
      <c r="C157" s="17"/>
      <c r="D157" s="5"/>
      <c r="E157" s="116"/>
      <c r="F157" s="116"/>
      <c r="Z157" s="157">
        <v>0.5</v>
      </c>
      <c r="AA157" s="210"/>
    </row>
    <row r="158" spans="1:26" ht="30" customHeight="1" thickBot="1">
      <c r="A158" s="233"/>
      <c r="B158" s="236"/>
      <c r="C158" s="6"/>
      <c r="D158" s="6"/>
      <c r="E158" s="116"/>
      <c r="F158" s="116"/>
      <c r="Z158" s="157">
        <v>0.5</v>
      </c>
    </row>
    <row r="159" spans="1:6" ht="30" customHeight="1" thickBot="1">
      <c r="A159" s="233"/>
      <c r="B159" s="236"/>
      <c r="C159" s="186" t="s">
        <v>81</v>
      </c>
      <c r="D159" s="187"/>
      <c r="E159" s="130"/>
      <c r="F159" s="130"/>
    </row>
    <row r="160" spans="1:6" ht="30.75" customHeight="1">
      <c r="A160" s="233"/>
      <c r="B160" s="236"/>
      <c r="C160" s="221" t="s">
        <v>55</v>
      </c>
      <c r="D160" s="222"/>
      <c r="E160" s="147"/>
      <c r="F160" s="147"/>
    </row>
    <row r="161" spans="1:27" ht="25.5">
      <c r="A161" s="233"/>
      <c r="B161" s="236"/>
      <c r="C161" s="32" t="s">
        <v>56</v>
      </c>
      <c r="D161" s="32" t="s">
        <v>57</v>
      </c>
      <c r="E161" s="148"/>
      <c r="F161" s="148"/>
      <c r="Z161" s="157">
        <f>Z162+Z163</f>
        <v>1</v>
      </c>
      <c r="AA161" s="210">
        <f>IF(Z161=3,3,IF(Z161=2,2,1))</f>
        <v>1</v>
      </c>
    </row>
    <row r="162" spans="1:27" ht="25.5" customHeight="1">
      <c r="A162" s="233"/>
      <c r="B162" s="236"/>
      <c r="C162" s="5"/>
      <c r="D162" s="5"/>
      <c r="E162" s="116"/>
      <c r="F162" s="116"/>
      <c r="Z162" s="157">
        <v>0.5</v>
      </c>
      <c r="AA162" s="210"/>
    </row>
    <row r="163" spans="1:26" ht="25.5" customHeight="1">
      <c r="A163" s="233"/>
      <c r="B163" s="236"/>
      <c r="C163" s="6"/>
      <c r="D163" s="5"/>
      <c r="E163" s="116"/>
      <c r="F163" s="116"/>
      <c r="Z163" s="157">
        <v>0.5</v>
      </c>
    </row>
    <row r="164" spans="1:6" ht="30" customHeight="1">
      <c r="A164" s="233"/>
      <c r="B164" s="221"/>
      <c r="C164" s="170" t="s">
        <v>81</v>
      </c>
      <c r="D164" s="171"/>
      <c r="E164" s="130"/>
      <c r="F164" s="130"/>
    </row>
    <row r="165" spans="1:6" ht="15">
      <c r="A165" s="233"/>
      <c r="B165" s="5"/>
      <c r="C165" s="9"/>
      <c r="D165" s="5"/>
      <c r="E165" s="116"/>
      <c r="F165" s="116"/>
    </row>
    <row r="166" spans="1:27" ht="19.5" customHeight="1">
      <c r="A166" s="233"/>
      <c r="B166" s="223" t="s">
        <v>58</v>
      </c>
      <c r="C166" s="195" t="s">
        <v>59</v>
      </c>
      <c r="D166" s="195"/>
      <c r="E166" s="49"/>
      <c r="F166" s="49"/>
      <c r="Z166" s="157">
        <f>COUNTIF(C167:D173,"True")</f>
        <v>0</v>
      </c>
      <c r="AA166" s="210">
        <f>IF(Z166&gt;=5,5,IF(Z166=4,4,IF(Z166=3,3,IF(Z166=2,2,IF(Z166&gt;=1,1,0)))))</f>
        <v>0</v>
      </c>
    </row>
    <row r="167" spans="1:27" ht="27.75" customHeight="1">
      <c r="A167" s="233"/>
      <c r="B167" s="224"/>
      <c r="C167" s="74" t="b">
        <v>0</v>
      </c>
      <c r="D167" s="74" t="b">
        <v>0</v>
      </c>
      <c r="E167" s="115"/>
      <c r="F167" s="115"/>
      <c r="AA167" s="210"/>
    </row>
    <row r="168" spans="1:6" ht="33" customHeight="1">
      <c r="A168" s="233"/>
      <c r="B168" s="224"/>
      <c r="C168" s="74" t="b">
        <v>0</v>
      </c>
      <c r="D168" s="74" t="b">
        <v>0</v>
      </c>
      <c r="E168" s="115"/>
      <c r="F168" s="115"/>
    </row>
    <row r="169" spans="1:6" ht="36.75" customHeight="1" thickBot="1">
      <c r="A169" s="233"/>
      <c r="B169" s="224"/>
      <c r="C169" s="74" t="b">
        <v>0</v>
      </c>
      <c r="D169" s="82"/>
      <c r="E169" s="115"/>
      <c r="F169" s="115"/>
    </row>
    <row r="170" spans="1:6" ht="28.5" customHeight="1" thickBot="1">
      <c r="A170" s="233"/>
      <c r="B170" s="224"/>
      <c r="C170" s="83" t="b">
        <v>0</v>
      </c>
      <c r="D170" s="61"/>
      <c r="E170" s="115"/>
      <c r="F170" s="115"/>
    </row>
    <row r="171" spans="1:6" ht="26.25" customHeight="1" thickBot="1">
      <c r="A171" s="233"/>
      <c r="B171" s="224"/>
      <c r="C171" s="109" t="b">
        <v>0</v>
      </c>
      <c r="D171" s="62"/>
      <c r="E171" s="149"/>
      <c r="F171" s="149"/>
    </row>
    <row r="172" spans="1:6" ht="24.75" customHeight="1" thickBot="1">
      <c r="A172" s="233"/>
      <c r="B172" s="224"/>
      <c r="C172" s="83" t="b">
        <v>0</v>
      </c>
      <c r="D172" s="56"/>
      <c r="E172" s="115"/>
      <c r="F172" s="115"/>
    </row>
    <row r="173" spans="1:6" ht="24.75" customHeight="1">
      <c r="A173" s="234"/>
      <c r="B173" s="225"/>
      <c r="C173" s="165" t="s">
        <v>60</v>
      </c>
      <c r="D173" s="169"/>
      <c r="E173" s="143"/>
      <c r="F173" s="143"/>
    </row>
    <row r="174" ht="24.75" customHeight="1">
      <c r="A174" s="16"/>
    </row>
    <row r="175" spans="1:6" ht="22.5" customHeight="1">
      <c r="A175" s="14" t="s">
        <v>49</v>
      </c>
      <c r="B175" s="33" t="s">
        <v>1</v>
      </c>
      <c r="C175" s="209" t="s">
        <v>2</v>
      </c>
      <c r="D175" s="209"/>
      <c r="E175" s="150"/>
      <c r="F175" s="150"/>
    </row>
    <row r="176" spans="1:27" ht="24" customHeight="1">
      <c r="A176" s="194" t="s">
        <v>61</v>
      </c>
      <c r="B176" s="195" t="s">
        <v>62</v>
      </c>
      <c r="C176" s="178" t="s">
        <v>63</v>
      </c>
      <c r="D176" s="179"/>
      <c r="E176" s="151"/>
      <c r="F176" s="151"/>
      <c r="Z176" s="157">
        <f>COUNTIF(C177:D183,"True")</f>
        <v>0</v>
      </c>
      <c r="AA176" s="210">
        <f>IF(Z176&gt;=5,5,IF(Z176=4,4,IF(Z176=3,3,IF(Z176=2,2,IF(Z176=1,1,0)))))</f>
        <v>0</v>
      </c>
    </row>
    <row r="177" spans="1:27" ht="37.5" customHeight="1">
      <c r="A177" s="194"/>
      <c r="B177" s="195"/>
      <c r="C177" s="91" t="b">
        <v>0</v>
      </c>
      <c r="D177" s="74" t="b">
        <v>0</v>
      </c>
      <c r="E177" s="115"/>
      <c r="F177" s="115"/>
      <c r="AA177" s="210"/>
    </row>
    <row r="178" spans="1:6" ht="30.75" customHeight="1">
      <c r="A178" s="194"/>
      <c r="B178" s="195"/>
      <c r="C178" s="91" t="b">
        <v>0</v>
      </c>
      <c r="D178" s="74" t="b">
        <v>0</v>
      </c>
      <c r="E178" s="115"/>
      <c r="F178" s="115"/>
    </row>
    <row r="179" spans="1:6" ht="27" customHeight="1">
      <c r="A179" s="194"/>
      <c r="B179" s="195"/>
      <c r="C179" s="91" t="b">
        <v>0</v>
      </c>
      <c r="D179" s="74" t="b">
        <v>0</v>
      </c>
      <c r="E179" s="115"/>
      <c r="F179" s="115"/>
    </row>
    <row r="180" spans="1:6" ht="27.75" customHeight="1" thickBot="1">
      <c r="A180" s="194"/>
      <c r="B180" s="195"/>
      <c r="C180" s="91" t="b">
        <v>0</v>
      </c>
      <c r="D180" s="82"/>
      <c r="E180" s="115"/>
      <c r="F180" s="115"/>
    </row>
    <row r="181" spans="1:6" ht="30" customHeight="1" thickBot="1">
      <c r="A181" s="194"/>
      <c r="B181" s="195"/>
      <c r="C181" s="93" t="b">
        <v>0</v>
      </c>
      <c r="D181" s="55"/>
      <c r="E181" s="115"/>
      <c r="F181" s="115"/>
    </row>
    <row r="182" spans="1:6" ht="27" customHeight="1" thickBot="1">
      <c r="A182" s="194"/>
      <c r="B182" s="195"/>
      <c r="C182" s="110" t="b">
        <v>0</v>
      </c>
      <c r="D182" s="63"/>
      <c r="E182" s="113"/>
      <c r="F182" s="113"/>
    </row>
    <row r="183" spans="1:6" ht="27.75" customHeight="1" thickBot="1">
      <c r="A183" s="194"/>
      <c r="B183" s="195"/>
      <c r="C183" s="111" t="b">
        <v>0</v>
      </c>
      <c r="D183" s="64"/>
      <c r="E183" s="113"/>
      <c r="F183" s="113"/>
    </row>
    <row r="184" spans="1:6" ht="20.25" customHeight="1" thickBot="1">
      <c r="A184" s="194"/>
      <c r="B184" s="196"/>
      <c r="C184" s="167" t="s">
        <v>64</v>
      </c>
      <c r="D184" s="168"/>
      <c r="E184" s="137"/>
      <c r="F184" s="137"/>
    </row>
    <row r="185" spans="1:27" ht="36" customHeight="1">
      <c r="A185" s="194"/>
      <c r="B185" s="195"/>
      <c r="C185" s="211" t="s">
        <v>65</v>
      </c>
      <c r="D185" s="212"/>
      <c r="E185" s="51"/>
      <c r="F185" s="51"/>
      <c r="Z185" s="157">
        <f>COUNTIF(C186:D192,"TRUE")</f>
        <v>0</v>
      </c>
      <c r="AA185" s="210">
        <f>IF(Z185&gt;=5,3,IF(Z185&gt;=3,3,IF(Z185&gt;=1,1,0)))</f>
        <v>0</v>
      </c>
    </row>
    <row r="186" spans="1:27" ht="26.25" customHeight="1">
      <c r="A186" s="194"/>
      <c r="B186" s="195"/>
      <c r="C186" s="91" t="b">
        <v>0</v>
      </c>
      <c r="D186" s="74" t="b">
        <v>0</v>
      </c>
      <c r="E186" s="115"/>
      <c r="F186" s="115"/>
      <c r="AA186" s="210"/>
    </row>
    <row r="187" spans="1:6" ht="27" customHeight="1">
      <c r="A187" s="194"/>
      <c r="B187" s="195"/>
      <c r="C187" s="91" t="b">
        <v>0</v>
      </c>
      <c r="D187" s="74" t="b">
        <v>0</v>
      </c>
      <c r="E187" s="115"/>
      <c r="F187" s="115"/>
    </row>
    <row r="188" spans="1:6" ht="26.25" customHeight="1">
      <c r="A188" s="194"/>
      <c r="B188" s="195"/>
      <c r="C188" s="91" t="b">
        <v>0</v>
      </c>
      <c r="D188" s="74" t="b">
        <v>0</v>
      </c>
      <c r="E188" s="115"/>
      <c r="F188" s="115"/>
    </row>
    <row r="189" spans="1:6" ht="29.25" customHeight="1" thickBot="1">
      <c r="A189" s="194"/>
      <c r="B189" s="195"/>
      <c r="C189" s="91" t="b">
        <v>0</v>
      </c>
      <c r="D189" s="82" t="b">
        <v>0</v>
      </c>
      <c r="E189" s="115"/>
      <c r="F189" s="115"/>
    </row>
    <row r="190" spans="1:6" ht="29.25" customHeight="1" thickBot="1">
      <c r="A190" s="194"/>
      <c r="B190" s="195"/>
      <c r="C190" s="93" t="b">
        <v>0</v>
      </c>
      <c r="D190" s="61"/>
      <c r="E190" s="115"/>
      <c r="F190" s="115"/>
    </row>
    <row r="191" spans="1:6" ht="28.5" customHeight="1" thickBot="1">
      <c r="A191" s="194"/>
      <c r="B191" s="195"/>
      <c r="C191" s="110" t="b">
        <v>0</v>
      </c>
      <c r="D191" s="65"/>
      <c r="E191" s="152"/>
      <c r="F191" s="152"/>
    </row>
    <row r="192" spans="1:6" ht="30" customHeight="1" thickBot="1">
      <c r="A192" s="194"/>
      <c r="B192" s="195"/>
      <c r="C192" s="93" t="b">
        <v>0</v>
      </c>
      <c r="D192" s="56"/>
      <c r="E192" s="115"/>
      <c r="F192" s="115"/>
    </row>
    <row r="193" spans="1:6" ht="21.75" customHeight="1">
      <c r="A193" s="194"/>
      <c r="B193" s="195"/>
      <c r="C193" s="165" t="s">
        <v>64</v>
      </c>
      <c r="D193" s="166"/>
      <c r="E193" s="143"/>
      <c r="F193" s="143"/>
    </row>
    <row r="194" spans="1:6" ht="14.25" customHeight="1">
      <c r="A194" s="194"/>
      <c r="B194" s="5"/>
      <c r="C194" s="19"/>
      <c r="D194" s="4"/>
      <c r="E194" s="116"/>
      <c r="F194" s="116"/>
    </row>
    <row r="195" spans="1:27" ht="20.25" customHeight="1" thickBot="1">
      <c r="A195" s="194"/>
      <c r="B195" s="213" t="s">
        <v>66</v>
      </c>
      <c r="C195" s="215" t="s">
        <v>67</v>
      </c>
      <c r="D195" s="216"/>
      <c r="E195" s="153"/>
      <c r="F195" s="153"/>
      <c r="Z195" s="157">
        <f>_xlfn.IFERROR(D196/D197,0)</f>
        <v>1</v>
      </c>
      <c r="AA195" s="210">
        <f>IF(Z195&gt;0.2,5,IF(Z195&gt;0.15,4,IF(Z195&gt;0.1,3,IF(Z195&gt;0.05,2,IF(Z195&gt;0,1,0)))))</f>
        <v>5</v>
      </c>
    </row>
    <row r="196" spans="1:27" ht="25.5" customHeight="1" thickBot="1">
      <c r="A196" s="194"/>
      <c r="B196" s="213"/>
      <c r="C196" s="34" t="s">
        <v>68</v>
      </c>
      <c r="D196" s="55">
        <v>7</v>
      </c>
      <c r="E196" s="115"/>
      <c r="F196" s="115"/>
      <c r="AA196" s="210"/>
    </row>
    <row r="197" spans="1:27" ht="22.5" customHeight="1" thickBot="1">
      <c r="A197" s="194"/>
      <c r="B197" s="213"/>
      <c r="C197" s="34" t="s">
        <v>69</v>
      </c>
      <c r="D197" s="56">
        <v>7</v>
      </c>
      <c r="E197" s="115"/>
      <c r="F197" s="115"/>
      <c r="AA197" s="210"/>
    </row>
    <row r="198" spans="1:6" ht="18.75">
      <c r="A198" s="194"/>
      <c r="B198" s="213"/>
      <c r="C198" s="163" t="s">
        <v>70</v>
      </c>
      <c r="D198" s="164"/>
      <c r="E198" s="137"/>
      <c r="F198" s="137"/>
    </row>
    <row r="199" spans="1:27" ht="21.75" customHeight="1">
      <c r="A199" s="194"/>
      <c r="B199" s="213"/>
      <c r="C199" s="178" t="s">
        <v>71</v>
      </c>
      <c r="D199" s="179"/>
      <c r="E199" s="151"/>
      <c r="F199" s="151"/>
      <c r="Z199" s="157">
        <f>COUNTIF(C200:D206,"True")</f>
        <v>0</v>
      </c>
      <c r="AA199" s="210">
        <f>IF(Z199&gt;=5,5,IF(Z199=4,4,IF(Z199=3,3,IF(Z199=2,2,IF(Z199=1,1,0)))))</f>
        <v>0</v>
      </c>
    </row>
    <row r="200" spans="1:27" ht="28.5" customHeight="1">
      <c r="A200" s="194"/>
      <c r="B200" s="213"/>
      <c r="C200" s="71" t="b">
        <v>0</v>
      </c>
      <c r="D200" s="74" t="b">
        <v>0</v>
      </c>
      <c r="E200" s="115"/>
      <c r="F200" s="115"/>
      <c r="AA200" s="210"/>
    </row>
    <row r="201" spans="1:27" ht="24" customHeight="1">
      <c r="A201" s="194"/>
      <c r="B201" s="213"/>
      <c r="C201" s="93" t="b">
        <v>0</v>
      </c>
      <c r="D201" s="74" t="b">
        <v>0</v>
      </c>
      <c r="E201" s="115"/>
      <c r="F201" s="115"/>
      <c r="AA201" s="210"/>
    </row>
    <row r="202" spans="1:6" ht="24" customHeight="1">
      <c r="A202" s="194"/>
      <c r="B202" s="213"/>
      <c r="C202" s="71" t="b">
        <v>0</v>
      </c>
      <c r="D202" s="74" t="b">
        <v>0</v>
      </c>
      <c r="E202" s="115"/>
      <c r="F202" s="115"/>
    </row>
    <row r="203" spans="1:6" ht="24.75" customHeight="1" thickBot="1">
      <c r="A203" s="194"/>
      <c r="B203" s="213"/>
      <c r="C203" s="93" t="b">
        <v>0</v>
      </c>
      <c r="D203" s="82"/>
      <c r="E203" s="115"/>
      <c r="F203" s="115"/>
    </row>
    <row r="204" spans="1:6" ht="31.5" customHeight="1" thickBot="1">
      <c r="A204" s="194"/>
      <c r="B204" s="213"/>
      <c r="C204" s="93" t="b">
        <v>0</v>
      </c>
      <c r="D204" s="55"/>
      <c r="E204" s="115"/>
      <c r="F204" s="115"/>
    </row>
    <row r="205" spans="1:6" ht="27.75" customHeight="1" thickBot="1">
      <c r="A205" s="194"/>
      <c r="B205" s="213"/>
      <c r="C205" s="93" t="b">
        <v>0</v>
      </c>
      <c r="D205" s="65"/>
      <c r="E205" s="152"/>
      <c r="F205" s="152"/>
    </row>
    <row r="206" spans="1:6" ht="25.5" customHeight="1" thickBot="1">
      <c r="A206" s="194"/>
      <c r="B206" s="213"/>
      <c r="C206" s="112" t="b">
        <v>0</v>
      </c>
      <c r="D206" s="66"/>
      <c r="E206" s="152"/>
      <c r="F206" s="152"/>
    </row>
    <row r="207" spans="1:6" ht="24.75" customHeight="1" thickBot="1">
      <c r="A207" s="194"/>
      <c r="B207" s="214"/>
      <c r="C207" s="217" t="s">
        <v>70</v>
      </c>
      <c r="D207" s="218"/>
      <c r="E207" s="143"/>
      <c r="F207" s="143"/>
    </row>
    <row r="208" ht="15.75" customHeight="1">
      <c r="A208" s="35"/>
    </row>
    <row r="209" spans="1:6" ht="22.5" customHeight="1">
      <c r="A209" s="21" t="s">
        <v>49</v>
      </c>
      <c r="B209" s="22" t="s">
        <v>1</v>
      </c>
      <c r="C209" s="205" t="s">
        <v>2</v>
      </c>
      <c r="D209" s="205"/>
      <c r="E209" s="134"/>
      <c r="F209" s="134"/>
    </row>
    <row r="210" spans="1:27" ht="45" customHeight="1">
      <c r="A210" s="195" t="s">
        <v>72</v>
      </c>
      <c r="B210" s="195" t="s">
        <v>73</v>
      </c>
      <c r="C210" s="206" t="s">
        <v>74</v>
      </c>
      <c r="D210" s="206"/>
      <c r="E210" s="154"/>
      <c r="F210" s="154"/>
      <c r="AA210" s="162">
        <v>3</v>
      </c>
    </row>
    <row r="211" spans="1:27" ht="48" customHeight="1">
      <c r="A211" s="195"/>
      <c r="B211" s="195"/>
      <c r="C211" s="207" t="s">
        <v>75</v>
      </c>
      <c r="D211" s="207"/>
      <c r="E211" s="50"/>
      <c r="F211" s="50"/>
      <c r="AA211" s="162">
        <v>5</v>
      </c>
    </row>
    <row r="212" spans="1:27" ht="51" customHeight="1">
      <c r="A212" s="195"/>
      <c r="B212" s="195" t="s">
        <v>76</v>
      </c>
      <c r="C212" s="208" t="s">
        <v>77</v>
      </c>
      <c r="D212" s="208"/>
      <c r="E212" s="155"/>
      <c r="F212" s="155"/>
      <c r="AA212" s="162">
        <v>3</v>
      </c>
    </row>
    <row r="213" spans="1:6" ht="24.75" customHeight="1">
      <c r="A213" s="195"/>
      <c r="B213" s="195"/>
      <c r="C213" s="5"/>
      <c r="D213" s="5"/>
      <c r="E213" s="116"/>
      <c r="F213" s="116"/>
    </row>
    <row r="214" spans="1:27" ht="15">
      <c r="A214" s="16"/>
      <c r="AA214" s="158">
        <f>SUM(AA10:AA213)</f>
        <v>23</v>
      </c>
    </row>
    <row r="215" ht="15">
      <c r="A215" s="16"/>
    </row>
    <row r="216" ht="15">
      <c r="A216" s="16"/>
    </row>
    <row r="217" ht="12.75" customHeight="1">
      <c r="A217" s="16"/>
    </row>
    <row r="218" spans="1:6" ht="25.5" customHeight="1">
      <c r="A218" s="197"/>
      <c r="D218" s="36"/>
      <c r="E218" s="36"/>
      <c r="F218" s="36"/>
    </row>
    <row r="219" ht="21.75" customHeight="1">
      <c r="A219" s="197"/>
    </row>
    <row r="220" ht="22.5" customHeight="1">
      <c r="A220" s="197"/>
    </row>
    <row r="221" ht="21.75" customHeight="1">
      <c r="A221" s="197"/>
    </row>
  </sheetData>
  <sheetProtection password="C73C" sheet="1" objects="1"/>
  <mergeCells count="117">
    <mergeCell ref="C63:D63"/>
    <mergeCell ref="A1:D1"/>
    <mergeCell ref="C8:D8"/>
    <mergeCell ref="A9:A32"/>
    <mergeCell ref="B9:B12"/>
    <mergeCell ref="C9:D9"/>
    <mergeCell ref="B24:B32"/>
    <mergeCell ref="C24:D24"/>
    <mergeCell ref="AA10:AA11"/>
    <mergeCell ref="B14:B18"/>
    <mergeCell ref="C14:D14"/>
    <mergeCell ref="AA14:AA17"/>
    <mergeCell ref="B20:B22"/>
    <mergeCell ref="C20:D20"/>
    <mergeCell ref="AA20:AA21"/>
    <mergeCell ref="AA24:AA25"/>
    <mergeCell ref="C28:D28"/>
    <mergeCell ref="AA28:AA29"/>
    <mergeCell ref="C36:D36"/>
    <mergeCell ref="A37:A60"/>
    <mergeCell ref="B37:B40"/>
    <mergeCell ref="C37:D38"/>
    <mergeCell ref="AA38:AA40"/>
    <mergeCell ref="B41:B60"/>
    <mergeCell ref="C46:D46"/>
    <mergeCell ref="AA46:AA47"/>
    <mergeCell ref="C57:D57"/>
    <mergeCell ref="AA57:AA58"/>
    <mergeCell ref="A64:A91"/>
    <mergeCell ref="B64:B66"/>
    <mergeCell ref="C64:D64"/>
    <mergeCell ref="AA65:AA66"/>
    <mergeCell ref="B67:B91"/>
    <mergeCell ref="C79:D79"/>
    <mergeCell ref="AA79:AA80"/>
    <mergeCell ref="AA88:AA89"/>
    <mergeCell ref="C99:D99"/>
    <mergeCell ref="AA99:AA100"/>
    <mergeCell ref="C102:D102"/>
    <mergeCell ref="AA102:AA103"/>
    <mergeCell ref="AA111:AA112"/>
    <mergeCell ref="C93:D93"/>
    <mergeCell ref="C101:D101"/>
    <mergeCell ref="C88:D88"/>
    <mergeCell ref="AA119:AA120"/>
    <mergeCell ref="B122:B128"/>
    <mergeCell ref="B129:B139"/>
    <mergeCell ref="AA130:AA131"/>
    <mergeCell ref="B94:B95"/>
    <mergeCell ref="C94:D94"/>
    <mergeCell ref="AA95:AA96"/>
    <mergeCell ref="B96:B97"/>
    <mergeCell ref="B99:B114"/>
    <mergeCell ref="C114:D114"/>
    <mergeCell ref="A94:A114"/>
    <mergeCell ref="B141:B143"/>
    <mergeCell ref="C146:D146"/>
    <mergeCell ref="A147:A173"/>
    <mergeCell ref="B147:B164"/>
    <mergeCell ref="C147:D147"/>
    <mergeCell ref="C143:D143"/>
    <mergeCell ref="C118:D118"/>
    <mergeCell ref="A119:A143"/>
    <mergeCell ref="B119:B121"/>
    <mergeCell ref="AA147:AA148"/>
    <mergeCell ref="C155:D155"/>
    <mergeCell ref="AA156:AA157"/>
    <mergeCell ref="C160:D160"/>
    <mergeCell ref="AA161:AA162"/>
    <mergeCell ref="B166:B173"/>
    <mergeCell ref="C166:D166"/>
    <mergeCell ref="AA166:AA167"/>
    <mergeCell ref="AA176:AA177"/>
    <mergeCell ref="C185:D185"/>
    <mergeCell ref="AA185:AA186"/>
    <mergeCell ref="B195:B207"/>
    <mergeCell ref="C195:D195"/>
    <mergeCell ref="AA195:AA197"/>
    <mergeCell ref="C199:D199"/>
    <mergeCell ref="AA199:AA201"/>
    <mergeCell ref="C207:D207"/>
    <mergeCell ref="C209:D209"/>
    <mergeCell ref="A210:A213"/>
    <mergeCell ref="B210:B211"/>
    <mergeCell ref="C210:D210"/>
    <mergeCell ref="C211:D211"/>
    <mergeCell ref="B212:B213"/>
    <mergeCell ref="C212:D212"/>
    <mergeCell ref="A176:A207"/>
    <mergeCell ref="B176:B193"/>
    <mergeCell ref="A218:A221"/>
    <mergeCell ref="C109:D109"/>
    <mergeCell ref="C12:D12"/>
    <mergeCell ref="C18:D18"/>
    <mergeCell ref="C23:D23"/>
    <mergeCell ref="C33:D33"/>
    <mergeCell ref="C45:D45"/>
    <mergeCell ref="C60:D60"/>
    <mergeCell ref="C56:D56"/>
    <mergeCell ref="C176:D176"/>
    <mergeCell ref="C78:D78"/>
    <mergeCell ref="C87:D87"/>
    <mergeCell ref="C97:D97"/>
    <mergeCell ref="C128:D128"/>
    <mergeCell ref="C159:D159"/>
    <mergeCell ref="C91:D91"/>
    <mergeCell ref="C154:D154"/>
    <mergeCell ref="C129:D129"/>
    <mergeCell ref="C198:D198"/>
    <mergeCell ref="C193:D193"/>
    <mergeCell ref="C184:D184"/>
    <mergeCell ref="C173:D173"/>
    <mergeCell ref="C164:D164"/>
    <mergeCell ref="C110:D110"/>
    <mergeCell ref="C139:D139"/>
    <mergeCell ref="C175:D175"/>
    <mergeCell ref="C119:D119"/>
  </mergeCells>
  <dataValidations count="4">
    <dataValidation type="whole" operator="greaterThanOrEqual" allowBlank="1" showInputMessage="1" showErrorMessage="1" promptTitle="PERHATIAN" prompt="HANYA DIISI ANGKA" errorTitle="PERHATIAN" error="Hanya bisa diisi dengan angka" sqref="D111:F111 D29:F29 D95:F96">
      <formula1>0</formula1>
    </dataValidation>
    <dataValidation type="whole" operator="greaterThanOrEqual" allowBlank="1" showInputMessage="1" showErrorMessage="1" promptTitle="PERHATIAN " prompt="HANYA DIISI DENGGAN ANGKA" errorTitle="PERHATIAN" error="HANYA DIISI DENGAN ANGKA " sqref="D113:F113">
      <formula1>0</formula1>
    </dataValidation>
    <dataValidation type="whole" operator="greaterThanOrEqual" allowBlank="1" showInputMessage="1" showErrorMessage="1" promptTitle="PERHATIAN" prompt="Hanya Diisi dengan ANGKA" errorTitle="PERHATIAN" error="Hanya DIISI DENGAN ANGKA" sqref="D141:F141">
      <formula1>0</formula1>
    </dataValidation>
    <dataValidation type="whole" operator="greaterThanOrEqual" allowBlank="1" showInputMessage="1" showErrorMessage="1" promptTitle="PERHATIAN" prompt="ISI DENGAN ANGKA" errorTitle="PERHATIAN" error="HANYA DI ISI ANGKA" sqref="D196:F197">
      <formula1>0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29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9.140625" style="0" customWidth="1"/>
    <col min="3" max="3" width="24.8515625" style="0" customWidth="1"/>
    <col min="4" max="4" width="30.8515625" style="0" customWidth="1"/>
  </cols>
  <sheetData>
    <row r="1" spans="1:4" ht="15">
      <c r="A1" s="286" t="s">
        <v>90</v>
      </c>
      <c r="B1" s="286"/>
      <c r="C1" s="286"/>
      <c r="D1" s="286"/>
    </row>
    <row r="2" spans="1:4" ht="15">
      <c r="A2" s="286"/>
      <c r="B2" s="286"/>
      <c r="C2" s="286"/>
      <c r="D2" s="286"/>
    </row>
    <row r="4" spans="1:4" ht="26.25" customHeight="1">
      <c r="A4" s="5" t="s">
        <v>87</v>
      </c>
      <c r="B4" s="5" t="s">
        <v>88</v>
      </c>
      <c r="C4" s="5" t="s">
        <v>89</v>
      </c>
      <c r="D4" s="44" t="s">
        <v>91</v>
      </c>
    </row>
    <row r="5" spans="1:24" ht="15">
      <c r="A5" s="5"/>
      <c r="B5" s="5"/>
      <c r="C5" s="5"/>
      <c r="D5" s="5"/>
      <c r="X5" t="s">
        <v>92</v>
      </c>
    </row>
    <row r="6" spans="1:24" ht="15">
      <c r="A6" s="5"/>
      <c r="B6" s="5"/>
      <c r="C6" s="5"/>
      <c r="D6" s="5"/>
      <c r="X6" t="s">
        <v>93</v>
      </c>
    </row>
    <row r="7" spans="1:24" ht="15">
      <c r="A7" s="5"/>
      <c r="B7" s="5"/>
      <c r="C7" s="5"/>
      <c r="D7" s="5"/>
      <c r="X7" t="s">
        <v>94</v>
      </c>
    </row>
    <row r="8" spans="1:24" ht="15">
      <c r="A8" s="5"/>
      <c r="B8" s="5"/>
      <c r="C8" s="5"/>
      <c r="D8" s="5"/>
      <c r="X8" t="s">
        <v>95</v>
      </c>
    </row>
    <row r="9" spans="1:24" ht="15">
      <c r="A9" s="5"/>
      <c r="B9" s="5"/>
      <c r="C9" s="5"/>
      <c r="D9" s="5"/>
      <c r="X9" t="s">
        <v>96</v>
      </c>
    </row>
    <row r="10" spans="1:24" ht="15">
      <c r="A10" s="5"/>
      <c r="B10" s="5"/>
      <c r="C10" s="5"/>
      <c r="D10" s="5"/>
      <c r="X10" t="s">
        <v>97</v>
      </c>
    </row>
    <row r="11" spans="1:4" ht="15">
      <c r="A11" s="5"/>
      <c r="B11" s="5"/>
      <c r="C11" s="5"/>
      <c r="D11" s="5"/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/>
      <c r="B14" s="5"/>
      <c r="C14" s="5"/>
      <c r="D14" s="5"/>
    </row>
    <row r="15" spans="1:4" ht="15">
      <c r="A15" s="5"/>
      <c r="B15" s="5"/>
      <c r="C15" s="5"/>
      <c r="D15" s="5"/>
    </row>
    <row r="16" spans="1:4" ht="15">
      <c r="A16" s="5"/>
      <c r="B16" s="5"/>
      <c r="C16" s="5"/>
      <c r="D16" s="5"/>
    </row>
    <row r="17" spans="1:4" ht="15">
      <c r="A17" s="5"/>
      <c r="B17" s="5"/>
      <c r="C17" s="5"/>
      <c r="D17" s="5"/>
    </row>
    <row r="18" spans="1:4" ht="15">
      <c r="A18" s="5"/>
      <c r="B18" s="5"/>
      <c r="C18" s="5"/>
      <c r="D18" s="5"/>
    </row>
    <row r="19" spans="1:4" ht="15">
      <c r="A19" s="5"/>
      <c r="B19" s="5"/>
      <c r="C19" s="5"/>
      <c r="D19" s="5"/>
    </row>
    <row r="20" spans="1:4" ht="15">
      <c r="A20" s="5"/>
      <c r="B20" s="5"/>
      <c r="C20" s="5"/>
      <c r="D20" s="5"/>
    </row>
    <row r="21" spans="1:4" ht="15">
      <c r="A21" s="5"/>
      <c r="B21" s="5"/>
      <c r="C21" s="5"/>
      <c r="D21" s="5"/>
    </row>
    <row r="22" spans="1:4" ht="15">
      <c r="A22" s="5"/>
      <c r="B22" s="5"/>
      <c r="C22" s="5"/>
      <c r="D22" s="5"/>
    </row>
    <row r="23" spans="1:4" ht="15">
      <c r="A23" s="5"/>
      <c r="B23" s="5"/>
      <c r="C23" s="5"/>
      <c r="D23" s="5"/>
    </row>
    <row r="24" spans="1:4" ht="15">
      <c r="A24" s="5"/>
      <c r="B24" s="5"/>
      <c r="C24" s="5"/>
      <c r="D24" s="5"/>
    </row>
    <row r="25" spans="1:4" ht="15">
      <c r="A25" s="5"/>
      <c r="B25" s="5"/>
      <c r="C25" s="5"/>
      <c r="D25" s="5"/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/>
      <c r="B29" s="5"/>
      <c r="C29" s="5"/>
      <c r="D29" s="5"/>
    </row>
  </sheetData>
  <sheetProtection/>
  <mergeCells count="1">
    <mergeCell ref="A1:D2"/>
  </mergeCells>
  <dataValidations count="1">
    <dataValidation type="list" allowBlank="1" showInputMessage="1" showErrorMessage="1" sqref="D5:D14">
      <formula1>$X$5:$X$10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23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31.57421875" style="0" customWidth="1"/>
    <col min="3" max="3" width="21.8515625" style="0" customWidth="1"/>
    <col min="4" max="4" width="45.00390625" style="0" bestFit="1" customWidth="1"/>
  </cols>
  <sheetData>
    <row r="1" spans="1:4" ht="15">
      <c r="A1" s="286" t="s">
        <v>99</v>
      </c>
      <c r="B1" s="286"/>
      <c r="C1" s="286"/>
      <c r="D1" s="286"/>
    </row>
    <row r="2" spans="1:4" ht="15">
      <c r="A2" s="286"/>
      <c r="B2" s="286"/>
      <c r="C2" s="286"/>
      <c r="D2" s="286"/>
    </row>
    <row r="3" spans="1:4" ht="15">
      <c r="A3" s="287"/>
      <c r="B3" s="287"/>
      <c r="C3" s="287"/>
      <c r="D3" s="287"/>
    </row>
    <row r="4" spans="1:4" ht="43.5" customHeight="1">
      <c r="A4" s="5" t="s">
        <v>85</v>
      </c>
      <c r="B4" s="5" t="s">
        <v>86</v>
      </c>
      <c r="C4" s="45" t="s">
        <v>100</v>
      </c>
      <c r="D4" s="44" t="s">
        <v>98</v>
      </c>
    </row>
    <row r="5" spans="1:22" ht="15">
      <c r="A5" s="44"/>
      <c r="B5" s="44"/>
      <c r="C5" s="44"/>
      <c r="D5" s="44"/>
      <c r="V5" t="s">
        <v>92</v>
      </c>
    </row>
    <row r="6" spans="1:22" ht="15">
      <c r="A6" s="44"/>
      <c r="B6" s="44"/>
      <c r="C6" s="44"/>
      <c r="D6" s="44"/>
      <c r="V6" t="s">
        <v>93</v>
      </c>
    </row>
    <row r="7" spans="1:22" ht="15">
      <c r="A7" s="44"/>
      <c r="B7" s="44"/>
      <c r="C7" s="44"/>
      <c r="D7" s="44"/>
      <c r="V7" t="s">
        <v>94</v>
      </c>
    </row>
    <row r="8" spans="1:22" ht="15">
      <c r="A8" s="44"/>
      <c r="B8" s="44"/>
      <c r="C8" s="44"/>
      <c r="D8" s="44"/>
      <c r="V8" t="s">
        <v>95</v>
      </c>
    </row>
    <row r="9" spans="1:22" ht="15">
      <c r="A9" s="44"/>
      <c r="B9" s="44"/>
      <c r="C9" s="44"/>
      <c r="D9" s="44"/>
      <c r="V9" t="s">
        <v>96</v>
      </c>
    </row>
    <row r="10" spans="1:22" ht="15">
      <c r="A10" s="44"/>
      <c r="B10" s="44"/>
      <c r="C10" s="44"/>
      <c r="D10" s="44"/>
      <c r="V10" t="s">
        <v>97</v>
      </c>
    </row>
    <row r="11" spans="1:4" ht="15">
      <c r="A11" s="44"/>
      <c r="B11" s="44"/>
      <c r="C11" s="44"/>
      <c r="D11" s="44"/>
    </row>
    <row r="12" spans="1:4" ht="15">
      <c r="A12" s="44"/>
      <c r="B12" s="44"/>
      <c r="C12" s="44"/>
      <c r="D12" s="44"/>
    </row>
    <row r="13" spans="1:4" ht="15">
      <c r="A13" s="44"/>
      <c r="B13" s="44"/>
      <c r="C13" s="44"/>
      <c r="D13" s="44"/>
    </row>
    <row r="14" spans="1:4" ht="15">
      <c r="A14" s="44"/>
      <c r="B14" s="44"/>
      <c r="C14" s="44"/>
      <c r="D14" s="44"/>
    </row>
    <row r="15" spans="1:4" ht="15">
      <c r="A15" s="44"/>
      <c r="B15" s="44"/>
      <c r="C15" s="44"/>
      <c r="D15" s="44"/>
    </row>
    <row r="16" spans="1:4" ht="15">
      <c r="A16" s="44"/>
      <c r="B16" s="44"/>
      <c r="C16" s="44"/>
      <c r="D16" s="44"/>
    </row>
    <row r="17" spans="1:4" ht="15">
      <c r="A17" s="44"/>
      <c r="B17" s="44"/>
      <c r="C17" s="44"/>
      <c r="D17" s="44"/>
    </row>
    <row r="18" spans="1:4" ht="15">
      <c r="A18" s="44"/>
      <c r="B18" s="44"/>
      <c r="C18" s="44"/>
      <c r="D18" s="44"/>
    </row>
    <row r="19" spans="1:4" ht="15">
      <c r="A19" s="44"/>
      <c r="B19" s="44"/>
      <c r="C19" s="44"/>
      <c r="D19" s="44"/>
    </row>
    <row r="20" spans="1:4" ht="15">
      <c r="A20" s="44"/>
      <c r="B20" s="44"/>
      <c r="C20" s="44"/>
      <c r="D20" s="44"/>
    </row>
    <row r="21" spans="1:4" ht="15">
      <c r="A21" s="44"/>
      <c r="B21" s="44"/>
      <c r="C21" s="44"/>
      <c r="D21" s="44"/>
    </row>
    <row r="22" spans="1:4" ht="15">
      <c r="A22" s="44"/>
      <c r="B22" s="44"/>
      <c r="C22" s="44"/>
      <c r="D22" s="44"/>
    </row>
    <row r="23" spans="1:4" ht="15">
      <c r="A23" s="44"/>
      <c r="B23" s="44"/>
      <c r="C23" s="44"/>
      <c r="D23" s="44"/>
    </row>
  </sheetData>
  <sheetProtection/>
  <mergeCells count="1">
    <mergeCell ref="A1:D3"/>
  </mergeCells>
  <dataValidations count="1">
    <dataValidation type="list" allowBlank="1" showInputMessage="1" showErrorMessage="1" sqref="D5">
      <formula1>$V$5:$V$10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wahid karunia</dc:creator>
  <cp:keywords/>
  <dc:description/>
  <cp:lastModifiedBy>wahid karunia</cp:lastModifiedBy>
  <cp:lastPrinted>2020-01-17T04:11:57Z</cp:lastPrinted>
  <dcterms:created xsi:type="dcterms:W3CDTF">2020-01-17T01:00:21Z</dcterms:created>
  <dcterms:modified xsi:type="dcterms:W3CDTF">2020-01-22T04:06:01Z</dcterms:modified>
  <cp:category/>
  <cp:version/>
  <cp:contentType/>
  <cp:contentStatus/>
</cp:coreProperties>
</file>